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8-05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I137" i="5"/>
  <c r="J141" i="5"/>
  <c r="H141" i="5"/>
  <c r="H140" i="5"/>
  <c r="H138" i="5"/>
  <c r="H139" i="5"/>
  <c r="H137" i="5"/>
  <c r="D96" i="5" l="1"/>
  <c r="D95" i="5"/>
  <c r="D94" i="5"/>
  <c r="D93" i="5"/>
  <c r="D91" i="5"/>
  <c r="D92" i="5"/>
  <c r="D97" i="5"/>
  <c r="D90" i="5"/>
  <c r="I87" i="5"/>
  <c r="I88" i="5"/>
  <c r="I89" i="5"/>
  <c r="D87" i="5" l="1"/>
  <c r="D88" i="5"/>
  <c r="D89" i="5"/>
  <c r="D86" i="5"/>
  <c r="I77" i="5" l="1"/>
  <c r="I78" i="5"/>
  <c r="I79" i="5"/>
  <c r="I80" i="5"/>
  <c r="I81" i="5"/>
  <c r="I82" i="5"/>
  <c r="I83" i="5"/>
  <c r="I84" i="5"/>
  <c r="I85" i="5"/>
  <c r="I86" i="5"/>
  <c r="I74" i="5"/>
  <c r="I75" i="5"/>
  <c r="G138" i="5" l="1"/>
  <c r="G140" i="5" l="1"/>
  <c r="I45" i="5" l="1"/>
  <c r="D85" i="5" l="1"/>
  <c r="D31" i="5"/>
  <c r="D30" i="5"/>
  <c r="D53" i="5"/>
  <c r="D52" i="5"/>
  <c r="D49" i="5"/>
  <c r="D48" i="5"/>
  <c r="D54" i="5"/>
  <c r="B141" i="5" l="1"/>
  <c r="C132" i="5"/>
  <c r="C126" i="5"/>
  <c r="C120" i="5"/>
  <c r="C119" i="5"/>
  <c r="C112" i="5"/>
  <c r="C113" i="5" s="1"/>
  <c r="C106" i="5"/>
  <c r="C107" i="5" s="1"/>
  <c r="I97" i="5"/>
  <c r="D84" i="5"/>
  <c r="D83" i="5"/>
  <c r="D82" i="5"/>
  <c r="D81" i="5"/>
  <c r="D80" i="5"/>
  <c r="D79" i="5"/>
  <c r="D78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8" i="5" l="1"/>
  <c r="C137" i="5" s="1"/>
  <c r="F137" i="5" s="1"/>
  <c r="G137" i="5" s="1"/>
  <c r="D98" i="5"/>
  <c r="C136" i="5" s="1"/>
  <c r="F136" i="5" s="1"/>
  <c r="G136" i="5" s="1"/>
  <c r="D56" i="5"/>
  <c r="C135" i="5" s="1"/>
  <c r="E7" i="3"/>
  <c r="E14" i="3" s="1"/>
  <c r="C141" i="5" l="1"/>
  <c r="F135" i="5"/>
  <c r="G135" i="5" s="1"/>
  <c r="G141" i="5" s="1"/>
  <c r="E15" i="3"/>
  <c r="E16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<sst xmlns="http://schemas.openxmlformats.org/spreadsheetml/2006/main" count="209" uniqueCount="185">
  <si>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</si>
  <si>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</si>
  <si>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</si>
  <si>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</si>
  <si>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</si>
  <si>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</si>
  <si>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</si>
  <si>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</si>
  <si>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</si>
  <si>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</si>
  <si>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</si>
  <si>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</si>
  <si>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</si>
  <si>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</si>
  <si>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</si>
  <si>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</si>
  <si>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</si>
  <si>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</si>
  <si>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</si>
  <si>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</si>
  <si>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</si>
  <si>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</si>
  <si>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</si>
  <si>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</si>
  <si>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</si>
  <si>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</si>
  <si>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</si>
  <si>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</si>
  <si>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</si>
  <si>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</si>
  <si>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</si>
  <si>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</si>
  <si>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</si>
  <si>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</si>
  <si>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</si>
  <si>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</si>
  <si>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</si>
  <si>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</si>
  <si>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</si>
  <si>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</si>
  <si>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</si>
  <si>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</si>
  <si>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</si>
  <si>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</si>
  <si>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</si>
  <si>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</si>
  <si>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</si>
  <si>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</si>
  <si>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</si>
  <si>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</si>
  <si>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</si>
  <si>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</si>
  <si>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</si>
  <si>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</si>
  <si>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</si>
  <si>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</si>
  <si>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</si>
  <si>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</si>
  <si>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</si>
  <si>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</si>
  <si>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</si>
  <si>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</si>
  <si>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</si>
  <si>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</si>
  <si>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</si>
  <si>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</si>
  <si>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</si>
  <si>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</si>
  <si>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</si>
  <si>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</si>
  <si>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</si>
  <si>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</si>
  <si>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</si>
  <si>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</si>
  <si>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</si>
  <si>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</si>
  <si>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</si>
  <si>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</si>
  <si>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</si>
  <si>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</si>
  <si>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</si>
  <si>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</si>
  <si>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</si>
  <si>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</si>
  <si>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</si>
  <si>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</si>
  <si>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</si>
  <si>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</si>
  <si>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</si>
  <si>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</si>
  <si>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</si>
  <si>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</si>
  <si>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</si>
  <si>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</si>
  <si>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</si>
  <si>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</si>
  <si>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</si>
  <si>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</si>
  <si>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</si>
  <si>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</si>
  <si>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</si>
  <si>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</si>
  <si>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</si>
  <si>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</si>
  <si>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</si>
  <si>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</si>
  <si>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</si>
  <si>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</si>
  <si>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</si>
  <si>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</si>
  <si>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</si>
  <si>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</si>
  <si>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</si>
  <si>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</si>
  <si>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</si>
  <si>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</si>
  <si>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</si>
  <si>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</si>
  <si>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</si>
  <si>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</si>
  <si>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</si>
  <si>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</si>
  <si>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</si>
  <si>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</si>
  <si>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</si>
  <si>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</si>
  <si>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</si>
  <si>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</si>
  <si>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</si>
  <si>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</si>
  <si>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</si>
  <si>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</si>
  <si>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</si>
  <si>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</si>
  <si>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</si>
  <si>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</si>
  <si>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</si>
  <si>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</si>
  <si>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</si>
  <si>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</si>
  <si>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</si>
  <si>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</si>
  <si>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</si>
  <si>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</si>
  <si>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</si>
  <si>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</si>
  <si>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</si>
  <si>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</si>
  <si>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</si>
  <si>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</si>
  <si>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</si>
  <si>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</si>
  <si>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</si>
  <si>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</si>
  <si>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</si>
  <si>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</si>
  <si>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</si>
  <si>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</si>
  <si>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</si>
  <si>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</si>
  <si>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</si>
  <si>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 xml:space="preserve">Materiales </t>
  </si>
  <si>
    <t>RUBATEX 3/4</t>
  </si>
  <si>
    <t>ANGULOS  P/ BASE 1. 1/4 x 1/8</t>
  </si>
  <si>
    <t xml:space="preserve">Equipo nuevo </t>
  </si>
  <si>
    <t>Suministro e instalación completa de equipo A/C</t>
  </si>
  <si>
    <t>CODOS COBRE SOLDAR 5/8</t>
  </si>
  <si>
    <t>MAPP GAS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</si>
  <si>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Tipo central convencional 5 toneladas marca ComfortStar Gas R 410-A.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</si>
  <si>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Segunda Planta Santa Elena. </t>
    </r>
  </si>
  <si>
    <t xml:space="preserve">DUCTO FLEXIBLE BOLSA 10X25 </t>
  </si>
  <si>
    <t xml:space="preserve">DUFUSOR JS 4VIAS 10X10 SIN DAMPER </t>
  </si>
  <si>
    <t xml:space="preserve">REJILLA DE RETORNO 12X12 </t>
  </si>
  <si>
    <t>REJILLA DE RETORNO 18X18</t>
  </si>
  <si>
    <t>REJILLA DE RETORNO 24X24</t>
  </si>
  <si>
    <t xml:space="preserve">ELECTRODO LIBRA </t>
  </si>
  <si>
    <t xml:space="preserve">ALAMBRE GALVANIZADO KG </t>
  </si>
  <si>
    <t>LÁMINA P3</t>
  </si>
  <si>
    <t xml:space="preserve">CINTA ALUMINIO </t>
  </si>
  <si>
    <t xml:space="preserve">TORNILLO ANTIROSCANTE </t>
  </si>
  <si>
    <t>BISAGRA 2 PULGADAS PAR</t>
  </si>
  <si>
    <t xml:space="preserve">PEGAMENTO DE CONTACTO MARCA TORO GALÓN </t>
  </si>
  <si>
    <t>Lámina calibre 26 yarda (supuse que era poco menos del pliego)</t>
  </si>
  <si>
    <t xml:space="preserve">Instalación de ductería y retorno para climatizar pasillo </t>
  </si>
  <si>
    <t xml:space="preserve">Mano de obra de instalación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</si>
</sst>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7" fillId="0" borderId="17" xfId="1" applyNumberFormat="1" applyFont="1" applyFill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8"/>
  <sheetViews>
    <sheetView workbookViewId="0">
      <pane ySplit="9" topLeftCell="A97" activePane="bottomLeft" state="frozen"/>
      <selection pane="bottomLeft" activeCell="H138" sqref="H138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3" t="s">
        <v>8</v>
      </c>
      <c r="B3" s="133"/>
      <c r="C3" s="133"/>
      <c r="D3" s="133"/>
      <c r="E3" s="133"/>
      <c r="F3" s="133"/>
      <c r="G3" s="13"/>
      <c r="H3" s="13"/>
    </row>
    <row r="4" spans="1:10" ht="17.25" x14ac:dyDescent="0.25">
      <c r="A4" s="133"/>
      <c r="B4" s="133"/>
      <c r="C4" s="133"/>
      <c r="D4" s="133"/>
      <c r="E4" s="133"/>
      <c r="F4" s="133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3" t="s">
        <v>16</v>
      </c>
      <c r="B12" s="97">
        <v>1.25</v>
      </c>
      <c r="C12" s="27">
        <v>10</v>
      </c>
      <c r="D12" s="28">
        <f>C12*B12</f>
        <v>12.5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18</v>
      </c>
      <c r="B13" s="94">
        <v>2.85</v>
      </c>
      <c r="C13" s="32">
        <v>10</v>
      </c>
      <c r="D13" s="33">
        <f t="shared" ref="D13:D55" si="0">C13*B13</f>
        <v>28.5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20</v>
      </c>
      <c r="B14" s="94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3" t="s">
        <v>22</v>
      </c>
      <c r="B15" s="94">
        <v>2</v>
      </c>
      <c r="C15" s="32">
        <v>2</v>
      </c>
      <c r="D15" s="33">
        <f t="shared" si="0"/>
        <v>4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24</v>
      </c>
      <c r="B16" s="94">
        <v>3.65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5" t="s">
        <v>27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162</v>
      </c>
      <c r="B26" s="94">
        <v>1.32</v>
      </c>
      <c r="C26" s="36">
        <v>5</v>
      </c>
      <c r="D26" s="33">
        <f t="shared" si="0"/>
        <v>6.6000000000000005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138</v>
      </c>
      <c r="B29" s="94">
        <v>1</v>
      </c>
      <c r="C29" s="36"/>
      <c r="D29" s="33">
        <f t="shared" si="0"/>
        <v>0</v>
      </c>
      <c r="E29" s="15"/>
      <c r="F29" s="95" t="s">
        <v>141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147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148</v>
      </c>
      <c r="B31" s="94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51</v>
      </c>
      <c r="B33" s="94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53</v>
      </c>
      <c r="B34" s="94">
        <v>1.55</v>
      </c>
      <c r="C34" s="36"/>
      <c r="D34" s="33">
        <f t="shared" si="0"/>
        <v>0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145</v>
      </c>
      <c r="B37" s="94">
        <v>0.57999999999999996</v>
      </c>
      <c r="C37" s="36"/>
      <c r="D37" s="33">
        <f t="shared" si="0"/>
        <v>0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166</v>
      </c>
      <c r="B38" s="94">
        <v>0.72</v>
      </c>
      <c r="C38" s="36"/>
      <c r="D38" s="33">
        <f t="shared" si="0"/>
        <v>0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144</v>
      </c>
      <c r="B39" s="94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0" t="s">
        <v>63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167</v>
      </c>
      <c r="B43" s="94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3" t="s">
        <v>67</v>
      </c>
      <c r="B44" s="94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3" t="s">
        <v>69</v>
      </c>
      <c r="B45" s="94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3" t="s">
        <v>71</v>
      </c>
      <c r="B46" s="94">
        <v>6.28</v>
      </c>
      <c r="C46" s="36">
        <v>4</v>
      </c>
      <c r="D46" s="33">
        <f t="shared" si="0"/>
        <v>25.12</v>
      </c>
      <c r="E46" s="15"/>
      <c r="F46" s="15"/>
      <c r="G46" s="15"/>
      <c r="H46" s="15"/>
      <c r="I46" s="15"/>
    </row>
    <row r="47" spans="1:11" x14ac:dyDescent="0.25">
      <c r="A47" s="93" t="s">
        <v>72</v>
      </c>
      <c r="B47" s="94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3" t="s">
        <v>139</v>
      </c>
      <c r="B48" s="94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140</v>
      </c>
      <c r="B49" s="94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73</v>
      </c>
      <c r="B50" s="94">
        <v>45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3" t="s">
        <v>142</v>
      </c>
      <c r="B51" s="94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143</v>
      </c>
      <c r="B52" s="94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8" t="s">
        <v>146</v>
      </c>
      <c r="B53" s="94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86.693599999999989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13</v>
      </c>
      <c r="C59" s="23" t="s">
        <v>14</v>
      </c>
      <c r="D59" s="24" t="s">
        <v>0</v>
      </c>
      <c r="E59" s="51"/>
      <c r="F59" s="21" t="s">
        <v>76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3" t="s">
        <v>156</v>
      </c>
      <c r="B60" s="97">
        <v>9.0708000000000002</v>
      </c>
      <c r="C60" s="52">
        <v>5</v>
      </c>
      <c r="D60" s="53">
        <f>C60*B60</f>
        <v>45.353999999999999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97" si="2">B61*C61</f>
        <v>0</v>
      </c>
      <c r="E61" s="26"/>
      <c r="F61" s="26" t="s">
        <v>79</v>
      </c>
      <c r="G61" s="58">
        <v>1.99</v>
      </c>
      <c r="H61" s="55"/>
      <c r="I61" s="55">
        <f t="shared" ref="I61:I97" si="3">G61*H61</f>
        <v>0</v>
      </c>
    </row>
    <row r="62" spans="1:10" x14ac:dyDescent="0.25">
      <c r="A62" s="93" t="s">
        <v>80</v>
      </c>
      <c r="B62" s="94">
        <v>0.44</v>
      </c>
      <c r="C62" s="52">
        <v>5</v>
      </c>
      <c r="D62" s="55">
        <f t="shared" si="2"/>
        <v>2.2000000000000002</v>
      </c>
      <c r="E62" s="26"/>
      <c r="F62" s="93" t="s">
        <v>81</v>
      </c>
      <c r="G62" s="99">
        <v>2.4779</v>
      </c>
      <c r="H62" s="59"/>
      <c r="I62" s="55">
        <f t="shared" si="3"/>
        <v>0</v>
      </c>
    </row>
    <row r="63" spans="1:10" x14ac:dyDescent="0.25">
      <c r="A63" s="93" t="s">
        <v>149</v>
      </c>
      <c r="B63" s="94">
        <v>1.06</v>
      </c>
      <c r="C63" s="52">
        <v>2</v>
      </c>
      <c r="D63" s="55">
        <f t="shared" si="2"/>
        <v>2.12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3" t="s">
        <v>84</v>
      </c>
      <c r="G64" s="99">
        <v>2.4</v>
      </c>
      <c r="H64" s="59">
        <v>22</v>
      </c>
      <c r="I64" s="55">
        <f t="shared" si="3"/>
        <v>52.8</v>
      </c>
    </row>
    <row r="65" spans="1:10" x14ac:dyDescent="0.25">
      <c r="A65" s="93" t="s">
        <v>152</v>
      </c>
      <c r="B65" s="96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3" t="s">
        <v>153</v>
      </c>
      <c r="B66" s="96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3" t="s">
        <v>154</v>
      </c>
      <c r="B67" s="96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3" t="s">
        <v>155</v>
      </c>
      <c r="B68" s="96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150</v>
      </c>
      <c r="B69" s="31">
        <v>0.28999999999999998</v>
      </c>
      <c r="C69" s="52"/>
      <c r="D69" s="55">
        <f t="shared" si="2"/>
        <v>0</v>
      </c>
      <c r="E69" s="60"/>
      <c r="F69" s="93" t="s">
        <v>87</v>
      </c>
      <c r="G69" s="99">
        <v>0.47789999999999999</v>
      </c>
      <c r="H69" s="55"/>
      <c r="I69" s="55">
        <f t="shared" si="3"/>
        <v>0</v>
      </c>
    </row>
    <row r="70" spans="1:10" x14ac:dyDescent="0.25">
      <c r="A70" s="93" t="s">
        <v>88</v>
      </c>
      <c r="B70" s="94">
        <v>4.5</v>
      </c>
      <c r="C70" s="52">
        <v>3</v>
      </c>
      <c r="D70" s="55">
        <f t="shared" si="2"/>
        <v>13.5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3" t="s">
        <v>90</v>
      </c>
      <c r="B71" s="94">
        <v>8.8499999999999995E-2</v>
      </c>
      <c r="C71" s="52">
        <v>6</v>
      </c>
      <c r="D71" s="55">
        <f t="shared" si="2"/>
        <v>0.53099999999999992</v>
      </c>
      <c r="E71" s="60"/>
      <c r="F71" s="93" t="s">
        <v>91</v>
      </c>
      <c r="G71" s="99">
        <v>10</v>
      </c>
      <c r="H71" s="55">
        <v>1</v>
      </c>
      <c r="I71" s="55">
        <f t="shared" si="3"/>
        <v>10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3" t="s">
        <v>94</v>
      </c>
      <c r="B73" s="94">
        <v>0.13270000000000001</v>
      </c>
      <c r="C73" s="52"/>
      <c r="D73" s="55">
        <f t="shared" si="2"/>
        <v>0</v>
      </c>
      <c r="E73" s="60"/>
      <c r="F73" s="93" t="s">
        <v>95</v>
      </c>
      <c r="G73" s="99">
        <v>1.1504000000000001</v>
      </c>
      <c r="H73" s="59"/>
      <c r="I73" s="55">
        <f t="shared" si="3"/>
        <v>0</v>
      </c>
    </row>
    <row r="74" spans="1:10" x14ac:dyDescent="0.25">
      <c r="A74" s="93" t="s">
        <v>151</v>
      </c>
      <c r="B74" s="94">
        <v>6.1899999999999997E-2</v>
      </c>
      <c r="C74" s="52"/>
      <c r="D74" s="55"/>
      <c r="E74" s="60"/>
      <c r="F74" s="93" t="s">
        <v>158</v>
      </c>
      <c r="G74" s="99">
        <v>14.5</v>
      </c>
      <c r="H74" s="59">
        <v>1</v>
      </c>
      <c r="I74" s="55">
        <f t="shared" si="3"/>
        <v>14.5</v>
      </c>
    </row>
    <row r="75" spans="1:10" x14ac:dyDescent="0.25">
      <c r="A75" s="93"/>
      <c r="B75" s="94"/>
      <c r="C75" s="52"/>
      <c r="D75" s="55"/>
      <c r="E75" s="60"/>
      <c r="F75" s="93" t="s">
        <v>159</v>
      </c>
      <c r="G75" s="99">
        <v>10.575200000000001</v>
      </c>
      <c r="H75" s="59"/>
      <c r="I75" s="55">
        <f t="shared" si="3"/>
        <v>0</v>
      </c>
    </row>
    <row r="76" spans="1:10" x14ac:dyDescent="0.25">
      <c r="A76" s="26" t="s">
        <v>135</v>
      </c>
      <c r="B76" s="31">
        <v>0.2</v>
      </c>
      <c r="C76" s="52">
        <v>8</v>
      </c>
      <c r="D76" s="55">
        <f t="shared" si="2"/>
        <v>1.6</v>
      </c>
      <c r="E76" s="60"/>
      <c r="F76" s="26" t="s">
        <v>136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52"/>
      <c r="D77" s="55">
        <f t="shared" si="2"/>
        <v>0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52"/>
      <c r="D78" s="55">
        <f t="shared" si="2"/>
        <v>0</v>
      </c>
      <c r="E78" s="26"/>
      <c r="F78" s="46" t="s">
        <v>99</v>
      </c>
      <c r="G78" s="61">
        <v>14.5</v>
      </c>
      <c r="H78" s="59"/>
      <c r="I78" s="55">
        <f t="shared" si="3"/>
        <v>0</v>
      </c>
      <c r="J78" s="56"/>
    </row>
    <row r="79" spans="1:10" x14ac:dyDescent="0.25">
      <c r="A79" s="127" t="s">
        <v>163</v>
      </c>
      <c r="B79" s="128">
        <v>6</v>
      </c>
      <c r="C79" s="129">
        <v>1</v>
      </c>
      <c r="D79" s="130">
        <f t="shared" si="2"/>
        <v>6</v>
      </c>
      <c r="E79" s="26"/>
      <c r="F79" s="26" t="s">
        <v>100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101</v>
      </c>
      <c r="B80" s="31">
        <v>21.95</v>
      </c>
      <c r="C80" s="52"/>
      <c r="D80" s="55">
        <f t="shared" si="2"/>
        <v>0</v>
      </c>
      <c r="E80" s="26"/>
      <c r="F80" s="26" t="s">
        <v>102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103</v>
      </c>
      <c r="B81" s="31">
        <v>2.15</v>
      </c>
      <c r="C81" s="52"/>
      <c r="D81" s="55">
        <f t="shared" si="2"/>
        <v>0</v>
      </c>
      <c r="E81" s="26"/>
      <c r="F81" s="26" t="s">
        <v>104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105</v>
      </c>
      <c r="B82" s="31">
        <v>0</v>
      </c>
      <c r="C82" s="52"/>
      <c r="D82" s="55">
        <f t="shared" si="2"/>
        <v>0</v>
      </c>
      <c r="E82" s="26"/>
      <c r="F82" s="26" t="s">
        <v>106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107</v>
      </c>
      <c r="B83" s="38">
        <v>2.35</v>
      </c>
      <c r="C83" s="131">
        <v>6</v>
      </c>
      <c r="D83" s="59">
        <f t="shared" si="2"/>
        <v>14.100000000000001</v>
      </c>
      <c r="E83" s="26"/>
      <c r="F83" s="26" t="s">
        <v>108</v>
      </c>
      <c r="G83" s="58">
        <v>0.1</v>
      </c>
      <c r="H83" s="59">
        <v>12</v>
      </c>
      <c r="I83" s="55">
        <f t="shared" si="3"/>
        <v>1.2000000000000002</v>
      </c>
    </row>
    <row r="84" spans="1:9" x14ac:dyDescent="0.25">
      <c r="A84" s="26" t="s">
        <v>109</v>
      </c>
      <c r="B84" s="31">
        <v>1</v>
      </c>
      <c r="C84" s="52">
        <v>15</v>
      </c>
      <c r="D84" s="55">
        <f t="shared" si="2"/>
        <v>15</v>
      </c>
      <c r="E84" s="26"/>
      <c r="F84" s="26" t="s">
        <v>110</v>
      </c>
      <c r="G84" s="58">
        <v>0.88</v>
      </c>
      <c r="H84" s="59"/>
      <c r="I84" s="55">
        <f t="shared" si="3"/>
        <v>0</v>
      </c>
    </row>
    <row r="85" spans="1:9" x14ac:dyDescent="0.25">
      <c r="A85" s="93" t="s">
        <v>157</v>
      </c>
      <c r="B85" s="94">
        <v>1.7257</v>
      </c>
      <c r="C85" s="52">
        <v>2</v>
      </c>
      <c r="D85" s="62">
        <f t="shared" si="2"/>
        <v>3.4514</v>
      </c>
      <c r="E85" s="26"/>
      <c r="F85" s="26" t="s">
        <v>170</v>
      </c>
      <c r="G85" s="58">
        <v>28</v>
      </c>
      <c r="H85" s="59">
        <v>3</v>
      </c>
      <c r="I85" s="55">
        <f t="shared" si="3"/>
        <v>84</v>
      </c>
    </row>
    <row r="86" spans="1:9" x14ac:dyDescent="0.25">
      <c r="A86" s="26" t="s">
        <v>171</v>
      </c>
      <c r="B86" s="31">
        <v>13.25</v>
      </c>
      <c r="C86" s="52">
        <v>3</v>
      </c>
      <c r="D86" s="62">
        <f t="shared" si="2"/>
        <v>39.75</v>
      </c>
      <c r="E86" s="26"/>
      <c r="F86" s="93" t="s">
        <v>137</v>
      </c>
      <c r="G86" s="99">
        <v>8.59</v>
      </c>
      <c r="H86" s="59">
        <v>1</v>
      </c>
      <c r="I86" s="55">
        <f t="shared" si="3"/>
        <v>8.59</v>
      </c>
    </row>
    <row r="87" spans="1:9" x14ac:dyDescent="0.25">
      <c r="A87" s="26" t="s">
        <v>172</v>
      </c>
      <c r="B87" s="31">
        <v>8.5</v>
      </c>
      <c r="C87" s="52">
        <v>7</v>
      </c>
      <c r="D87" s="62">
        <f t="shared" si="2"/>
        <v>59.5</v>
      </c>
      <c r="E87" s="26"/>
      <c r="F87" s="93" t="s">
        <v>175</v>
      </c>
      <c r="G87" s="99">
        <v>10.25</v>
      </c>
      <c r="H87" s="59">
        <v>0.5</v>
      </c>
      <c r="I87" s="55">
        <f t="shared" si="3"/>
        <v>5.125</v>
      </c>
    </row>
    <row r="88" spans="1:9" x14ac:dyDescent="0.25">
      <c r="A88" s="26" t="s">
        <v>173</v>
      </c>
      <c r="B88" s="31">
        <v>17.7</v>
      </c>
      <c r="C88" s="52">
        <v>1</v>
      </c>
      <c r="D88" s="62">
        <f t="shared" si="2"/>
        <v>17.7</v>
      </c>
      <c r="E88" s="26"/>
      <c r="F88" s="93"/>
      <c r="G88" s="99"/>
      <c r="H88" s="59"/>
      <c r="I88" s="55">
        <f t="shared" si="3"/>
        <v>0</v>
      </c>
    </row>
    <row r="89" spans="1:9" x14ac:dyDescent="0.25">
      <c r="A89" s="26" t="s">
        <v>174</v>
      </c>
      <c r="B89" s="31">
        <v>29.15</v>
      </c>
      <c r="C89" s="52">
        <v>1</v>
      </c>
      <c r="D89" s="62">
        <f t="shared" si="2"/>
        <v>29.15</v>
      </c>
      <c r="E89" s="26"/>
      <c r="F89" s="93"/>
      <c r="G89" s="99"/>
      <c r="H89" s="59"/>
      <c r="I89" s="55">
        <f t="shared" si="3"/>
        <v>0</v>
      </c>
    </row>
    <row r="90" spans="1:9" x14ac:dyDescent="0.25">
      <c r="A90" s="26" t="s">
        <v>176</v>
      </c>
      <c r="B90" s="31">
        <v>3.5</v>
      </c>
      <c r="C90" s="52">
        <v>2</v>
      </c>
      <c r="D90" s="62">
        <f t="shared" si="2"/>
        <v>7</v>
      </c>
      <c r="E90" s="26"/>
      <c r="F90" s="93"/>
      <c r="G90" s="99"/>
      <c r="H90" s="59"/>
      <c r="I90" s="62"/>
    </row>
    <row r="91" spans="1:9" x14ac:dyDescent="0.25">
      <c r="A91" s="26" t="s">
        <v>177</v>
      </c>
      <c r="B91" s="31"/>
      <c r="C91" s="52"/>
      <c r="D91" s="62">
        <f t="shared" si="2"/>
        <v>0</v>
      </c>
      <c r="E91" s="26"/>
      <c r="F91" s="93"/>
      <c r="G91" s="99"/>
      <c r="H91" s="59"/>
      <c r="I91" s="62"/>
    </row>
    <row r="92" spans="1:9" x14ac:dyDescent="0.25">
      <c r="A92" s="26" t="s">
        <v>178</v>
      </c>
      <c r="B92" s="31">
        <v>5</v>
      </c>
      <c r="C92" s="52">
        <v>3</v>
      </c>
      <c r="D92" s="62">
        <f t="shared" si="2"/>
        <v>15</v>
      </c>
      <c r="E92" s="26"/>
      <c r="F92" s="93"/>
      <c r="G92" s="99"/>
      <c r="H92" s="59"/>
      <c r="I92" s="62"/>
    </row>
    <row r="93" spans="1:9" x14ac:dyDescent="0.25">
      <c r="A93" s="26" t="s">
        <v>179</v>
      </c>
      <c r="B93" s="31">
        <v>0.15</v>
      </c>
      <c r="C93" s="52">
        <v>6</v>
      </c>
      <c r="D93" s="62">
        <f t="shared" si="2"/>
        <v>0.89999999999999991</v>
      </c>
      <c r="E93" s="26"/>
      <c r="F93" s="93"/>
      <c r="G93" s="99"/>
      <c r="H93" s="59"/>
      <c r="I93" s="62"/>
    </row>
    <row r="94" spans="1:9" x14ac:dyDescent="0.25">
      <c r="A94" s="26" t="s">
        <v>180</v>
      </c>
      <c r="B94" s="31">
        <v>0.55000000000000004</v>
      </c>
      <c r="C94" s="52">
        <v>3</v>
      </c>
      <c r="D94" s="62">
        <f t="shared" si="2"/>
        <v>1.6500000000000001</v>
      </c>
      <c r="E94" s="26"/>
      <c r="F94" s="93"/>
      <c r="G94" s="99"/>
      <c r="H94" s="59"/>
      <c r="I94" s="62"/>
    </row>
    <row r="95" spans="1:9" x14ac:dyDescent="0.25">
      <c r="A95" s="26" t="s">
        <v>181</v>
      </c>
      <c r="B95" s="31">
        <v>17.25</v>
      </c>
      <c r="C95" s="52">
        <v>2</v>
      </c>
      <c r="D95" s="62">
        <f t="shared" si="2"/>
        <v>34.5</v>
      </c>
      <c r="E95" s="26"/>
      <c r="F95" s="93"/>
      <c r="G95" s="99"/>
      <c r="H95" s="59"/>
      <c r="I95" s="62"/>
    </row>
    <row r="96" spans="1:9" ht="26.25" x14ac:dyDescent="0.25">
      <c r="A96" s="132" t="s">
        <v>182</v>
      </c>
      <c r="B96" s="31">
        <v>19.95</v>
      </c>
      <c r="C96" s="52">
        <v>9</v>
      </c>
      <c r="D96" s="62">
        <f t="shared" si="2"/>
        <v>179.54999999999998</v>
      </c>
      <c r="E96" s="26"/>
      <c r="F96" s="93"/>
      <c r="G96" s="99"/>
      <c r="H96" s="59"/>
      <c r="I96" s="62"/>
    </row>
    <row r="97" spans="1:9" ht="15.75" thickBot="1" x14ac:dyDescent="0.3">
      <c r="A97" s="26" t="s">
        <v>111</v>
      </c>
      <c r="B97" s="31">
        <v>1</v>
      </c>
      <c r="C97" s="52"/>
      <c r="D97" s="62">
        <f t="shared" si="2"/>
        <v>0</v>
      </c>
      <c r="E97" s="26"/>
      <c r="F97" s="26" t="s">
        <v>112</v>
      </c>
      <c r="G97" s="58">
        <v>45.95</v>
      </c>
      <c r="H97" s="59"/>
      <c r="I97" s="62">
        <f t="shared" si="3"/>
        <v>0</v>
      </c>
    </row>
    <row r="98" spans="1:9" ht="15" customHeight="1" thickBot="1" x14ac:dyDescent="0.3">
      <c r="A98" s="117" t="s">
        <v>70</v>
      </c>
      <c r="B98" s="118"/>
      <c r="C98" s="119"/>
      <c r="D98" s="120">
        <f>SUM(D60:D97)*1.13</f>
        <v>552.06873199999984</v>
      </c>
      <c r="E98" s="121"/>
      <c r="F98" s="117" t="s">
        <v>70</v>
      </c>
      <c r="G98" s="15"/>
      <c r="H98" s="15"/>
      <c r="I98" s="63">
        <f>SUM(I60:I97)*1.13</f>
        <v>199.12294999999997</v>
      </c>
    </row>
    <row r="99" spans="1:9" x14ac:dyDescent="0.25">
      <c r="A99" s="15"/>
      <c r="B99" s="16"/>
      <c r="C99" s="15"/>
      <c r="D99" s="15"/>
      <c r="E99" s="15"/>
      <c r="F99" s="15"/>
      <c r="G99" s="15"/>
      <c r="H99" s="15"/>
      <c r="I99" s="15"/>
    </row>
    <row r="100" spans="1:9" x14ac:dyDescent="0.25">
      <c r="A100" s="15" t="s">
        <v>113</v>
      </c>
      <c r="B100" s="16"/>
      <c r="C100" s="15"/>
      <c r="D100" s="15"/>
      <c r="E100" s="15"/>
      <c r="F100" s="15"/>
      <c r="G100" s="15"/>
      <c r="H100" s="15"/>
      <c r="I100" s="15"/>
    </row>
    <row r="101" spans="1:9" x14ac:dyDescent="0.25">
      <c r="A101" s="15"/>
      <c r="B101" s="16"/>
      <c r="C101" s="15"/>
      <c r="D101" s="15"/>
      <c r="E101" s="15"/>
      <c r="F101" s="15"/>
      <c r="G101" s="15"/>
      <c r="H101" s="15"/>
      <c r="I101" s="15"/>
    </row>
    <row r="102" spans="1:9" x14ac:dyDescent="0.25">
      <c r="A102" s="15"/>
      <c r="B102" s="16">
        <v>10</v>
      </c>
      <c r="C102" s="15"/>
      <c r="D102" s="15"/>
      <c r="E102" s="15"/>
      <c r="F102" s="15"/>
      <c r="G102" s="15"/>
      <c r="H102" s="15"/>
      <c r="I102" s="15"/>
    </row>
    <row r="103" spans="1:9" x14ac:dyDescent="0.25">
      <c r="A103" s="15"/>
      <c r="B103" s="16"/>
      <c r="C103" s="15"/>
      <c r="D103" s="15"/>
      <c r="E103" s="15"/>
      <c r="F103" s="15"/>
      <c r="G103" s="15"/>
      <c r="H103" s="15"/>
      <c r="I103" s="15"/>
    </row>
    <row r="104" spans="1:9" hidden="1" x14ac:dyDescent="0.25">
      <c r="A104" s="64" t="s">
        <v>114</v>
      </c>
      <c r="B104" s="65"/>
      <c r="C104" s="66">
        <v>1617</v>
      </c>
      <c r="D104" s="15"/>
      <c r="E104" s="15"/>
      <c r="F104" s="15"/>
      <c r="G104" s="15"/>
      <c r="H104" s="15"/>
      <c r="I104" s="15"/>
    </row>
    <row r="105" spans="1:9" hidden="1" x14ac:dyDescent="0.25">
      <c r="A105" s="67" t="s">
        <v>115</v>
      </c>
      <c r="B105" s="68"/>
      <c r="C105" s="69">
        <v>0</v>
      </c>
      <c r="D105" s="15"/>
      <c r="E105" s="15"/>
      <c r="F105" s="15"/>
      <c r="G105" s="15"/>
      <c r="H105" s="15"/>
      <c r="I105" s="15"/>
    </row>
    <row r="106" spans="1:9" hidden="1" x14ac:dyDescent="0.25">
      <c r="A106" s="67" t="s">
        <v>116</v>
      </c>
      <c r="B106" s="68"/>
      <c r="C106" s="70">
        <f>C104*C105</f>
        <v>0</v>
      </c>
    </row>
    <row r="107" spans="1:9" ht="15.75" hidden="1" thickBot="1" x14ac:dyDescent="0.3">
      <c r="A107" s="1" t="s">
        <v>117</v>
      </c>
      <c r="B107" s="71"/>
      <c r="C107" s="72">
        <f>C104+C106</f>
        <v>1617</v>
      </c>
    </row>
    <row r="108" spans="1:9" hidden="1" x14ac:dyDescent="0.25"/>
    <row r="109" spans="1:9" hidden="1" x14ac:dyDescent="0.25"/>
    <row r="110" spans="1:9" hidden="1" x14ac:dyDescent="0.25">
      <c r="A110" s="64" t="s">
        <v>114</v>
      </c>
      <c r="B110" s="65"/>
      <c r="C110" s="66">
        <v>1617</v>
      </c>
    </row>
    <row r="111" spans="1:9" hidden="1" x14ac:dyDescent="0.25">
      <c r="A111" s="67" t="s">
        <v>118</v>
      </c>
      <c r="B111" s="68"/>
      <c r="C111" s="69">
        <v>0</v>
      </c>
    </row>
    <row r="112" spans="1:9" hidden="1" x14ac:dyDescent="0.25">
      <c r="A112" s="67" t="s">
        <v>116</v>
      </c>
      <c r="B112" s="68"/>
      <c r="C112" s="70">
        <f>C110*C111</f>
        <v>0</v>
      </c>
    </row>
    <row r="113" spans="1:3" ht="15.75" hidden="1" thickBot="1" x14ac:dyDescent="0.3">
      <c r="A113" s="1" t="s">
        <v>117</v>
      </c>
      <c r="B113" s="71"/>
      <c r="C113" s="72">
        <f>C110+C112</f>
        <v>1617</v>
      </c>
    </row>
    <row r="114" spans="1:3" hidden="1" x14ac:dyDescent="0.25"/>
    <row r="115" spans="1:3" hidden="1" x14ac:dyDescent="0.25"/>
    <row r="116" spans="1:3" ht="15.75" hidden="1" thickBot="1" x14ac:dyDescent="0.3">
      <c r="A116" s="134" t="s">
        <v>119</v>
      </c>
      <c r="B116" s="135"/>
      <c r="C116" s="136"/>
    </row>
    <row r="117" spans="1:3" hidden="1" x14ac:dyDescent="0.25">
      <c r="A117" s="64" t="s">
        <v>120</v>
      </c>
      <c r="B117" s="65"/>
      <c r="C117" s="66">
        <v>1617</v>
      </c>
    </row>
    <row r="118" spans="1:3" hidden="1" x14ac:dyDescent="0.25">
      <c r="A118" s="67" t="s">
        <v>121</v>
      </c>
      <c r="B118" s="68"/>
      <c r="C118" s="69">
        <v>0</v>
      </c>
    </row>
    <row r="119" spans="1:3" hidden="1" x14ac:dyDescent="0.25">
      <c r="A119" s="67" t="s">
        <v>116</v>
      </c>
      <c r="B119" s="68"/>
      <c r="C119" s="70">
        <f>C117*C118</f>
        <v>0</v>
      </c>
    </row>
    <row r="120" spans="1:3" ht="15.75" hidden="1" thickBot="1" x14ac:dyDescent="0.3">
      <c r="A120" s="1" t="s">
        <v>117</v>
      </c>
      <c r="B120" s="71"/>
      <c r="C120" s="72">
        <f>C117+C119</f>
        <v>1617</v>
      </c>
    </row>
    <row r="121" spans="1:3" hidden="1" x14ac:dyDescent="0.25"/>
    <row r="122" spans="1:3" hidden="1" x14ac:dyDescent="0.25"/>
    <row r="123" spans="1:3" ht="16.5" hidden="1" thickBot="1" x14ac:dyDescent="0.3">
      <c r="A123" s="137" t="s">
        <v>122</v>
      </c>
      <c r="B123" s="138"/>
      <c r="C123" s="139"/>
    </row>
    <row r="124" spans="1:3" ht="15.75" hidden="1" x14ac:dyDescent="0.25">
      <c r="A124" s="73" t="s">
        <v>123</v>
      </c>
      <c r="B124" s="74"/>
      <c r="C124" s="75">
        <v>0</v>
      </c>
    </row>
    <row r="125" spans="1:3" ht="15.75" hidden="1" x14ac:dyDescent="0.25">
      <c r="A125" s="73" t="s">
        <v>124</v>
      </c>
      <c r="B125" s="74"/>
      <c r="C125" s="75">
        <v>0</v>
      </c>
    </row>
    <row r="126" spans="1:3" ht="16.5" hidden="1" thickBot="1" x14ac:dyDescent="0.3">
      <c r="A126" s="76" t="s">
        <v>0</v>
      </c>
      <c r="B126" s="77"/>
      <c r="C126" s="78">
        <f>SUM(C124:C125)</f>
        <v>0</v>
      </c>
    </row>
    <row r="127" spans="1:3" ht="15.75" hidden="1" x14ac:dyDescent="0.25">
      <c r="A127" s="79"/>
      <c r="B127" s="80"/>
    </row>
    <row r="128" spans="1:3" ht="15.75" hidden="1" x14ac:dyDescent="0.25">
      <c r="A128" s="79"/>
      <c r="B128" s="80"/>
    </row>
    <row r="129" spans="1:10" ht="16.5" hidden="1" thickBot="1" x14ac:dyDescent="0.3">
      <c r="A129" s="137" t="s">
        <v>122</v>
      </c>
      <c r="B129" s="138"/>
      <c r="C129" s="139"/>
    </row>
    <row r="130" spans="1:10" ht="15.75" hidden="1" x14ac:dyDescent="0.25">
      <c r="A130" s="73" t="s">
        <v>123</v>
      </c>
      <c r="B130" s="74"/>
      <c r="C130" s="75">
        <v>0</v>
      </c>
    </row>
    <row r="131" spans="1:10" ht="15.75" hidden="1" x14ac:dyDescent="0.25">
      <c r="A131" s="81" t="s">
        <v>125</v>
      </c>
      <c r="B131" s="74"/>
      <c r="C131" s="75">
        <v>0</v>
      </c>
    </row>
    <row r="132" spans="1:10" ht="16.5" hidden="1" thickBot="1" x14ac:dyDescent="0.3">
      <c r="A132" s="76" t="s">
        <v>0</v>
      </c>
      <c r="B132" s="77"/>
      <c r="C132" s="78">
        <f>SUM(C130:C131)</f>
        <v>0</v>
      </c>
    </row>
    <row r="133" spans="1:10" ht="15.75" thickBot="1" x14ac:dyDescent="0.3"/>
    <row r="134" spans="1:10" ht="16.5" thickBot="1" x14ac:dyDescent="0.3">
      <c r="A134" s="137" t="s">
        <v>126</v>
      </c>
      <c r="B134" s="138"/>
      <c r="C134" s="139"/>
      <c r="D134" s="137" t="s">
        <v>127</v>
      </c>
      <c r="E134" s="138"/>
      <c r="F134" s="138"/>
      <c r="G134" s="139"/>
    </row>
    <row r="135" spans="1:10" ht="15.75" x14ac:dyDescent="0.25">
      <c r="A135" s="82" t="s">
        <v>128</v>
      </c>
      <c r="B135" s="74">
        <v>0</v>
      </c>
      <c r="C135" s="83">
        <f>D56*1.1</f>
        <v>95.362960000000001</v>
      </c>
      <c r="D135" s="84">
        <v>0.1</v>
      </c>
      <c r="E135" s="85"/>
      <c r="F135" s="85">
        <f>C135*D135</f>
        <v>9.5362960000000001</v>
      </c>
      <c r="G135" s="66">
        <f>C135+F135</f>
        <v>104.89925600000001</v>
      </c>
    </row>
    <row r="136" spans="1:10" ht="15.75" x14ac:dyDescent="0.25">
      <c r="A136" s="82" t="s">
        <v>129</v>
      </c>
      <c r="B136" s="74">
        <v>0</v>
      </c>
      <c r="C136" s="83">
        <f>D98*1.1</f>
        <v>607.27560519999986</v>
      </c>
      <c r="D136" s="86">
        <v>0.1</v>
      </c>
      <c r="E136" s="6"/>
      <c r="F136" s="6">
        <f>C136*D136</f>
        <v>60.72756051999999</v>
      </c>
      <c r="G136" s="87">
        <f>C136+F136</f>
        <v>668.00316571999986</v>
      </c>
    </row>
    <row r="137" spans="1:10" ht="15.75" x14ac:dyDescent="0.25">
      <c r="A137" s="82" t="s">
        <v>130</v>
      </c>
      <c r="B137" s="74">
        <v>0</v>
      </c>
      <c r="C137" s="83">
        <f>I98*1.1</f>
        <v>219.035245</v>
      </c>
      <c r="D137" s="86">
        <v>0.1</v>
      </c>
      <c r="E137" s="6"/>
      <c r="F137" s="6">
        <f>C137*D137</f>
        <v>21.903524500000003</v>
      </c>
      <c r="G137" s="87">
        <f>C137+F137</f>
        <v>240.93876950000001</v>
      </c>
      <c r="H137" s="3">
        <f>G135+G136+G137</f>
        <v>1013.8411912199999</v>
      </c>
      <c r="I137" s="3">
        <f>H137+J141</f>
        <v>1069.96</v>
      </c>
    </row>
    <row r="138" spans="1:10" ht="15.75" x14ac:dyDescent="0.25">
      <c r="A138" s="82" t="s">
        <v>131</v>
      </c>
      <c r="B138" s="74">
        <v>0</v>
      </c>
      <c r="C138" s="83">
        <v>1600</v>
      </c>
      <c r="D138" s="86">
        <v>0.12</v>
      </c>
      <c r="E138" s="6"/>
      <c r="F138" s="6"/>
      <c r="G138" s="87">
        <f>C138*1.1</f>
        <v>1760.0000000000002</v>
      </c>
      <c r="H138" s="3">
        <f>G138</f>
        <v>1760.0000000000002</v>
      </c>
    </row>
    <row r="139" spans="1:10" ht="15.75" x14ac:dyDescent="0.25">
      <c r="A139" s="82" t="s">
        <v>132</v>
      </c>
      <c r="B139" s="74">
        <v>0</v>
      </c>
      <c r="C139" s="83">
        <v>35</v>
      </c>
      <c r="D139" s="86">
        <v>0</v>
      </c>
      <c r="E139" s="6"/>
      <c r="F139" s="6"/>
      <c r="G139" s="87">
        <v>650</v>
      </c>
      <c r="H139" s="3">
        <f>G139</f>
        <v>650</v>
      </c>
    </row>
    <row r="140" spans="1:10" ht="15.75" x14ac:dyDescent="0.25">
      <c r="A140" s="82" t="s">
        <v>160</v>
      </c>
      <c r="B140" s="74">
        <v>0</v>
      </c>
      <c r="C140" s="83">
        <v>20</v>
      </c>
      <c r="D140" s="86"/>
      <c r="E140" s="6"/>
      <c r="F140" s="6"/>
      <c r="G140" s="87">
        <f>C140</f>
        <v>20</v>
      </c>
      <c r="H140" s="3">
        <f>G140</f>
        <v>20</v>
      </c>
    </row>
    <row r="141" spans="1:10" ht="16.5" thickBot="1" x14ac:dyDescent="0.3">
      <c r="A141" s="88" t="s">
        <v>133</v>
      </c>
      <c r="B141" s="89">
        <f>SUM(B135:B139)</f>
        <v>0</v>
      </c>
      <c r="C141" s="90">
        <f>SUM(C135:C139)</f>
        <v>2556.6738101999999</v>
      </c>
      <c r="D141" s="91"/>
      <c r="E141" s="92"/>
      <c r="F141" s="92"/>
      <c r="G141" s="2">
        <f>SUM(G135:G140)</f>
        <v>3443.8411912199999</v>
      </c>
      <c r="H141" s="3">
        <f>SUM(H137:H140)</f>
        <v>3443.8411912199999</v>
      </c>
      <c r="I141">
        <v>3499.96</v>
      </c>
      <c r="J141" s="3">
        <f>I141-H141</f>
        <v>56.118808780000109</v>
      </c>
    </row>
    <row r="143" spans="1:10" x14ac:dyDescent="0.25">
      <c r="G143" s="3"/>
    </row>
    <row r="145" spans="7:7" x14ac:dyDescent="0.25">
      <c r="G145" s="3"/>
    </row>
    <row r="146" spans="7:7" x14ac:dyDescent="0.25">
      <c r="G146" s="4"/>
    </row>
    <row r="147" spans="7:7" x14ac:dyDescent="0.25">
      <c r="G147" s="3"/>
    </row>
    <row r="148" spans="7:7" x14ac:dyDescent="0.25">
      <c r="G148" s="4"/>
    </row>
  </sheetData>
  <mergeCells count="6">
    <mergeCell ref="A3:F4"/>
    <mergeCell ref="A116:C116"/>
    <mergeCell ref="A123:C123"/>
    <mergeCell ref="A129:C129"/>
    <mergeCell ref="A134:C134"/>
    <mergeCell ref="D134:G13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B6" sqref="B6:E16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1" t="s">
        <v>6</v>
      </c>
      <c r="C6" s="102" t="s">
        <v>5</v>
      </c>
      <c r="D6" s="101" t="s">
        <v>4</v>
      </c>
      <c r="E6" s="103" t="s">
        <v>3</v>
      </c>
    </row>
    <row r="7" spans="2:14" x14ac:dyDescent="0.25">
      <c r="B7" s="115">
        <v>1</v>
      </c>
      <c r="C7" s="104" t="s">
        <v>165</v>
      </c>
      <c r="D7" s="105">
        <f>SUM(D8:D11)</f>
        <v>3499.96</v>
      </c>
      <c r="E7" s="116">
        <f>D7*B7</f>
        <v>3499.96</v>
      </c>
    </row>
    <row r="8" spans="2:14" x14ac:dyDescent="0.25">
      <c r="B8" s="106"/>
      <c r="C8" s="107" t="s">
        <v>184</v>
      </c>
      <c r="D8" s="105">
        <v>270</v>
      </c>
      <c r="E8" s="116"/>
    </row>
    <row r="9" spans="2:14" x14ac:dyDescent="0.25">
      <c r="B9" s="106"/>
      <c r="C9" s="107" t="s">
        <v>161</v>
      </c>
      <c r="D9" s="105">
        <v>1069.96</v>
      </c>
      <c r="E9" s="116"/>
    </row>
    <row r="10" spans="2:14" x14ac:dyDescent="0.25">
      <c r="B10" s="106"/>
      <c r="C10" s="107" t="s">
        <v>164</v>
      </c>
      <c r="D10" s="105">
        <v>1760</v>
      </c>
      <c r="E10" s="116"/>
    </row>
    <row r="11" spans="2:14" x14ac:dyDescent="0.25">
      <c r="B11" s="106"/>
      <c r="C11" s="107" t="s">
        <v>183</v>
      </c>
      <c r="D11" s="105">
        <v>400</v>
      </c>
      <c r="E11" s="116"/>
    </row>
    <row r="12" spans="2:14" ht="26.25" x14ac:dyDescent="0.25">
      <c r="B12" s="106"/>
      <c r="C12" s="125" t="s">
        <v>168</v>
      </c>
      <c r="D12" s="105"/>
      <c r="E12" s="116"/>
    </row>
    <row r="13" spans="2:14" x14ac:dyDescent="0.25">
      <c r="B13" s="122"/>
      <c r="C13" s="126" t="s">
        <v>169</v>
      </c>
      <c r="D13" s="123"/>
      <c r="E13" s="124"/>
    </row>
    <row r="14" spans="2:14" x14ac:dyDescent="0.25">
      <c r="B14" s="109"/>
      <c r="C14" s="109"/>
      <c r="D14" s="108" t="s">
        <v>2</v>
      </c>
      <c r="E14" s="110">
        <f>SUM(E7:E13)</f>
        <v>3499.96</v>
      </c>
    </row>
    <row r="15" spans="2:14" x14ac:dyDescent="0.25">
      <c r="B15" s="109"/>
      <c r="C15" s="111"/>
      <c r="D15" s="112" t="s">
        <v>1</v>
      </c>
      <c r="E15" s="112">
        <f>E14*0.13</f>
        <v>454.9948</v>
      </c>
    </row>
    <row r="16" spans="2:14" x14ac:dyDescent="0.25">
      <c r="B16" s="109"/>
      <c r="C16" s="109"/>
      <c r="D16" s="113" t="s">
        <v>0</v>
      </c>
      <c r="E16" s="114">
        <f>SUM(E14:E15)</f>
        <v>3954.9548</v>
      </c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2021-08-09T19:33:22Z</dcterms:modified>
</cp:coreProperties>
</file>