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8-03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6" i="5" l="1"/>
  <c r="D7" i="3"/>
  <c r="J131" i="5"/>
  <c r="I131" i="5"/>
  <c r="H128" i="5"/>
  <c r="H131" i="5"/>
  <c r="I77" i="5" l="1"/>
  <c r="I78" i="5"/>
  <c r="I79" i="5"/>
  <c r="I80" i="5"/>
  <c r="I81" i="5"/>
  <c r="I82" i="5"/>
  <c r="I83" i="5"/>
  <c r="I84" i="5"/>
  <c r="I85" i="5"/>
  <c r="I86" i="5"/>
  <c r="I74" i="5"/>
  <c r="I75" i="5"/>
  <c r="G128" i="5" l="1"/>
  <c r="G130" i="5" l="1"/>
  <c r="I45" i="5" l="1"/>
  <c r="D85" i="5" l="1"/>
  <c r="D31" i="5"/>
  <c r="D30" i="5"/>
  <c r="D53" i="5"/>
  <c r="D52" i="5"/>
  <c r="D49" i="5"/>
  <c r="D48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D84" i="5"/>
  <c r="D83" i="5"/>
  <c r="D82" i="5"/>
  <c r="D81" i="5"/>
  <c r="D80" i="5"/>
  <c r="D79" i="5"/>
  <c r="D78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4" i="3" s="1"/>
  <c r="C131" i="5" l="1"/>
  <c r="F125" i="5"/>
  <c r="G125" i="5" s="1"/>
  <c r="G131" i="5" s="1"/>
  <c r="E15" i="3"/>
  <c r="E16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<sst xmlns="http://schemas.openxmlformats.org/spreadsheetml/2006/main" count="196" uniqueCount="172">
  <si>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</si>
  <si>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</si>
  <si>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</si>
  <si>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</si>
  <si>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</si>
  <si>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</si>
  <si>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</si>
  <si>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</si>
  <si>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</si>
  <si>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</si>
  <si>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</si>
  <si>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</si>
  <si>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</si>
  <si>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</si>
  <si>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</si>
  <si>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</si>
  <si>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</si>
  <si>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</si>
  <si>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</si>
  <si>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</si>
  <si>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</si>
  <si>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</si>
  <si>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</si>
  <si>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</si>
  <si>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</si>
  <si>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</si>
  <si>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</si>
  <si>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</si>
  <si>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</si>
  <si>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</si>
  <si>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</si>
  <si>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</si>
  <si>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</si>
  <si>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</si>
  <si>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</si>
  <si>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</si>
  <si>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</si>
  <si>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</si>
  <si>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</si>
  <si>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</si>
  <si>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</si>
  <si>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</si>
  <si>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</si>
  <si>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</si>
  <si>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</si>
  <si>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</si>
  <si>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</si>
  <si>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</si>
  <si>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</si>
  <si>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</si>
  <si>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</si>
  <si>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</si>
  <si>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</si>
  <si>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</si>
  <si>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</si>
  <si>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</si>
  <si>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</si>
  <si>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</si>
  <si>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</si>
  <si>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</si>
  <si>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</si>
  <si>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</si>
  <si>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</si>
  <si>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</si>
  <si>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</si>
  <si>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</si>
  <si>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</si>
  <si>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</si>
  <si>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</si>
  <si>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</si>
  <si>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</si>
  <si>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</si>
  <si>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</si>
  <si>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</si>
  <si>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</si>
  <si>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</si>
  <si>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</si>
  <si>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</si>
  <si>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</si>
  <si>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</si>
  <si>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</si>
  <si>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</si>
  <si>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</si>
  <si>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</si>
  <si>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</si>
  <si>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</si>
  <si>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</si>
  <si>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</si>
  <si>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</si>
  <si>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</si>
  <si>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</si>
  <si>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</si>
  <si>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</si>
  <si>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</si>
  <si>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</si>
  <si>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</si>
  <si>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</si>
  <si>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</si>
  <si>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</si>
  <si>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</si>
  <si>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</si>
  <si>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</si>
  <si>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</si>
  <si>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</si>
  <si>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</si>
  <si>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</si>
  <si>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</si>
  <si>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</si>
  <si>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</si>
  <si>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</si>
  <si>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</si>
  <si>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</si>
  <si>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</si>
  <si>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</si>
  <si>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</si>
  <si>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</si>
  <si>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</si>
  <si>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</si>
  <si>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</si>
  <si>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</si>
  <si>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</si>
  <si>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</si>
  <si>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</si>
  <si>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</si>
  <si>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</si>
  <si>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</si>
  <si>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</si>
  <si>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</si>
  <si>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</si>
  <si>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</si>
  <si>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</si>
  <si>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</si>
  <si>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</si>
  <si>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</si>
  <si>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</si>
  <si>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</si>
  <si>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</si>
  <si>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</si>
  <si>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</si>
  <si>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</si>
  <si>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</si>
  <si>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</si>
  <si>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</si>
  <si>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</si>
  <si>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</si>
  <si>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</si>
  <si>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</si>
  <si>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</si>
  <si>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</si>
  <si>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</si>
  <si>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</si>
  <si>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</si>
  <si>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</si>
  <si>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</si>
  <si>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</si>
  <si>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</si>
  <si>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</si>
  <si>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</si>
  <si>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</si>
  <si>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</si>
  <si>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</si>
  <si>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</si>
  <si>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</si>
  <si>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</si>
  <si>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</si>
  <si>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 xml:space="preserve">Equipo nuevo </t>
  </si>
  <si>
    <t>Suministro e instalación completa de equipo A/C</t>
  </si>
  <si>
    <t>CODOS COBRE SOLDAR 5/8</t>
  </si>
  <si>
    <t>MAPP GAS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</si>
  <si>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Piso Techo convencional marca ComfortStar 5 toneladas, Gas R-410A 220.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</si>
  <si>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Nueva sucursal Usulután. </t>
    </r>
  </si>
  <si>
    <t xml:space="preserve">Suminstro de Bomba de condensado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</si>
</sst>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7" fillId="0" borderId="17" xfId="1" applyNumberFormat="1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5" activePane="bottomLeft" state="frozen"/>
      <selection pane="bottomLeft" activeCell="H127" sqref="H12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2" t="s">
        <v>8</v>
      </c>
      <c r="B3" s="132"/>
      <c r="C3" s="132"/>
      <c r="D3" s="132"/>
      <c r="E3" s="132"/>
      <c r="F3" s="132"/>
      <c r="G3" s="13"/>
      <c r="H3" s="13"/>
    </row>
    <row r="4" spans="1:10" ht="17.25" x14ac:dyDescent="0.25">
      <c r="A4" s="132"/>
      <c r="B4" s="132"/>
      <c r="C4" s="132"/>
      <c r="D4" s="132"/>
      <c r="E4" s="132"/>
      <c r="F4" s="132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3" t="s">
        <v>16</v>
      </c>
      <c r="B12" s="97">
        <v>1.25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18</v>
      </c>
      <c r="B13" s="94">
        <v>2.85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20</v>
      </c>
      <c r="B14" s="94">
        <v>2.37</v>
      </c>
      <c r="C14" s="32">
        <v>8</v>
      </c>
      <c r="D14" s="33">
        <f t="shared" si="0"/>
        <v>18.96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3" t="s">
        <v>22</v>
      </c>
      <c r="B15" s="94">
        <v>2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24</v>
      </c>
      <c r="B16" s="94">
        <v>3.65</v>
      </c>
      <c r="C16" s="32">
        <v>8</v>
      </c>
      <c r="D16" s="33">
        <f t="shared" si="0"/>
        <v>29.2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5" t="s">
        <v>27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163</v>
      </c>
      <c r="B26" s="94">
        <v>1.32</v>
      </c>
      <c r="C26" s="36"/>
      <c r="D26" s="33">
        <f t="shared" si="0"/>
        <v>0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138</v>
      </c>
      <c r="B29" s="94">
        <v>1</v>
      </c>
      <c r="C29" s="36"/>
      <c r="D29" s="33">
        <f t="shared" si="0"/>
        <v>0</v>
      </c>
      <c r="E29" s="15"/>
      <c r="F29" s="95" t="s">
        <v>141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147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148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51</v>
      </c>
      <c r="B33" s="94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53</v>
      </c>
      <c r="B34" s="94">
        <v>1.55</v>
      </c>
      <c r="C34" s="36">
        <v>6</v>
      </c>
      <c r="D34" s="33">
        <f t="shared" si="0"/>
        <v>9.3000000000000007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145</v>
      </c>
      <c r="B37" s="94">
        <v>0.57999999999999996</v>
      </c>
      <c r="C37" s="36">
        <v>4</v>
      </c>
      <c r="D37" s="33">
        <f t="shared" si="0"/>
        <v>2.3199999999999998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167</v>
      </c>
      <c r="B38" s="94">
        <v>0.72</v>
      </c>
      <c r="C38" s="36">
        <v>4</v>
      </c>
      <c r="D38" s="33">
        <f t="shared" si="0"/>
        <v>2.88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144</v>
      </c>
      <c r="B39" s="94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0" t="s">
        <v>63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168</v>
      </c>
      <c r="B43" s="94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3" t="s">
        <v>67</v>
      </c>
      <c r="B44" s="94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3" t="s">
        <v>69</v>
      </c>
      <c r="B45" s="94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3" t="s">
        <v>71</v>
      </c>
      <c r="B46" s="94">
        <v>6.28</v>
      </c>
      <c r="C46" s="36">
        <v>2</v>
      </c>
      <c r="D46" s="33">
        <f t="shared" si="0"/>
        <v>12.56</v>
      </c>
      <c r="E46" s="15"/>
      <c r="F46" s="15"/>
      <c r="G46" s="15"/>
      <c r="H46" s="15"/>
      <c r="I46" s="15"/>
    </row>
    <row r="47" spans="1:11" x14ac:dyDescent="0.25">
      <c r="A47" s="93" t="s">
        <v>72</v>
      </c>
      <c r="B47" s="94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139</v>
      </c>
      <c r="B48" s="94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140</v>
      </c>
      <c r="B49" s="94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73</v>
      </c>
      <c r="B50" s="94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3" t="s">
        <v>142</v>
      </c>
      <c r="B51" s="94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143</v>
      </c>
      <c r="B52" s="94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8" t="s">
        <v>146</v>
      </c>
      <c r="B53" s="94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144.52699999999999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13</v>
      </c>
      <c r="C59" s="23" t="s">
        <v>14</v>
      </c>
      <c r="D59" s="24" t="s">
        <v>0</v>
      </c>
      <c r="E59" s="51"/>
      <c r="F59" s="21" t="s">
        <v>76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3" t="s">
        <v>156</v>
      </c>
      <c r="B60" s="97">
        <v>9.0708000000000002</v>
      </c>
      <c r="C60" s="52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3" t="s">
        <v>80</v>
      </c>
      <c r="B62" s="94">
        <v>0.44</v>
      </c>
      <c r="C62" s="52">
        <v>1</v>
      </c>
      <c r="D62" s="55">
        <f t="shared" si="2"/>
        <v>0.44</v>
      </c>
      <c r="E62" s="26"/>
      <c r="F62" s="93" t="s">
        <v>81</v>
      </c>
      <c r="G62" s="99">
        <v>2.4779</v>
      </c>
      <c r="H62" s="59"/>
      <c r="I62" s="55">
        <f t="shared" si="3"/>
        <v>0</v>
      </c>
    </row>
    <row r="63" spans="1:10" x14ac:dyDescent="0.25">
      <c r="A63" s="93" t="s">
        <v>149</v>
      </c>
      <c r="B63" s="94">
        <v>1.06</v>
      </c>
      <c r="C63" s="52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3" t="s">
        <v>84</v>
      </c>
      <c r="G64" s="99">
        <v>2.4</v>
      </c>
      <c r="H64" s="59">
        <v>22</v>
      </c>
      <c r="I64" s="55">
        <f t="shared" si="3"/>
        <v>52.8</v>
      </c>
    </row>
    <row r="65" spans="1:10" x14ac:dyDescent="0.25">
      <c r="A65" s="93" t="s">
        <v>152</v>
      </c>
      <c r="B65" s="96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3" t="s">
        <v>153</v>
      </c>
      <c r="B66" s="96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3" t="s">
        <v>154</v>
      </c>
      <c r="B67" s="96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3" t="s">
        <v>155</v>
      </c>
      <c r="B68" s="96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52"/>
      <c r="D69" s="55">
        <f t="shared" si="2"/>
        <v>0</v>
      </c>
      <c r="E69" s="60"/>
      <c r="F69" s="93" t="s">
        <v>87</v>
      </c>
      <c r="G69" s="99">
        <v>0.47789999999999999</v>
      </c>
      <c r="H69" s="55"/>
      <c r="I69" s="55">
        <f t="shared" si="3"/>
        <v>0</v>
      </c>
    </row>
    <row r="70" spans="1:10" x14ac:dyDescent="0.25">
      <c r="A70" s="93" t="s">
        <v>88</v>
      </c>
      <c r="B70" s="94">
        <v>4.5</v>
      </c>
      <c r="C70" s="52">
        <v>1</v>
      </c>
      <c r="D70" s="55">
        <f t="shared" si="2"/>
        <v>4.5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3" t="s">
        <v>90</v>
      </c>
      <c r="B71" s="94">
        <v>8.8499999999999995E-2</v>
      </c>
      <c r="C71" s="52">
        <v>2</v>
      </c>
      <c r="D71" s="55">
        <f t="shared" si="2"/>
        <v>0.17699999999999999</v>
      </c>
      <c r="E71" s="60"/>
      <c r="F71" s="93" t="s">
        <v>91</v>
      </c>
      <c r="G71" s="99">
        <v>10</v>
      </c>
      <c r="H71" s="55">
        <v>1</v>
      </c>
      <c r="I71" s="55">
        <f t="shared" si="3"/>
        <v>10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3" t="s">
        <v>94</v>
      </c>
      <c r="B73" s="94">
        <v>0.13270000000000001</v>
      </c>
      <c r="C73" s="52">
        <v>15</v>
      </c>
      <c r="D73" s="55">
        <f t="shared" si="2"/>
        <v>1.9905000000000002</v>
      </c>
      <c r="E73" s="60"/>
      <c r="F73" s="93" t="s">
        <v>95</v>
      </c>
      <c r="G73" s="99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3" t="s">
        <v>151</v>
      </c>
      <c r="B74" s="94">
        <v>6.1899999999999997E-2</v>
      </c>
      <c r="C74" s="52"/>
      <c r="D74" s="55"/>
      <c r="E74" s="60"/>
      <c r="F74" s="93" t="s">
        <v>158</v>
      </c>
      <c r="G74" s="99">
        <v>11.25</v>
      </c>
      <c r="H74" s="59"/>
      <c r="I74" s="55">
        <f t="shared" si="3"/>
        <v>0</v>
      </c>
    </row>
    <row r="75" spans="1:10" x14ac:dyDescent="0.25">
      <c r="A75" s="93"/>
      <c r="B75" s="94"/>
      <c r="C75" s="52"/>
      <c r="D75" s="55"/>
      <c r="E75" s="60"/>
      <c r="F75" s="93" t="s">
        <v>159</v>
      </c>
      <c r="G75" s="99">
        <v>10.575200000000001</v>
      </c>
      <c r="H75" s="59"/>
      <c r="I75" s="55">
        <f t="shared" si="3"/>
        <v>0</v>
      </c>
    </row>
    <row r="76" spans="1:10" x14ac:dyDescent="0.25">
      <c r="A76" s="26" t="s">
        <v>135</v>
      </c>
      <c r="B76" s="31">
        <v>0.2</v>
      </c>
      <c r="C76" s="52">
        <v>6</v>
      </c>
      <c r="D76" s="55">
        <f t="shared" si="2"/>
        <v>1.2000000000000002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52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52"/>
      <c r="D78" s="55">
        <f t="shared" si="2"/>
        <v>0</v>
      </c>
      <c r="E78" s="26"/>
      <c r="F78" s="46" t="s">
        <v>99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127" t="s">
        <v>164</v>
      </c>
      <c r="B79" s="128">
        <v>6</v>
      </c>
      <c r="C79" s="129">
        <v>1</v>
      </c>
      <c r="D79" s="130">
        <f t="shared" si="2"/>
        <v>6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52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52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52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31">
        <v>2</v>
      </c>
      <c r="D83" s="59">
        <f t="shared" si="2"/>
        <v>4.7</v>
      </c>
      <c r="E83" s="26"/>
      <c r="F83" s="26" t="s">
        <v>108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109</v>
      </c>
      <c r="B84" s="31">
        <v>1</v>
      </c>
      <c r="C84" s="52">
        <v>10</v>
      </c>
      <c r="D84" s="55">
        <f t="shared" si="2"/>
        <v>10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3" t="s">
        <v>157</v>
      </c>
      <c r="B85" s="94">
        <v>1.7257</v>
      </c>
      <c r="C85" s="52">
        <v>2</v>
      </c>
      <c r="D85" s="62">
        <f t="shared" si="2"/>
        <v>3.4514</v>
      </c>
      <c r="E85" s="26"/>
      <c r="F85" s="26"/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2"/>
      <c r="E86" s="26"/>
      <c r="F86" s="93" t="s">
        <v>137</v>
      </c>
      <c r="G86" s="99">
        <v>8.59</v>
      </c>
      <c r="H86" s="59">
        <v>1</v>
      </c>
      <c r="I86" s="55">
        <f t="shared" si="3"/>
        <v>8.59</v>
      </c>
    </row>
    <row r="87" spans="1:9" ht="15.75" thickBot="1" x14ac:dyDescent="0.3">
      <c r="A87" s="26" t="s">
        <v>111</v>
      </c>
      <c r="B87" s="31">
        <v>1</v>
      </c>
      <c r="C87" s="52"/>
      <c r="D87" s="62">
        <f t="shared" si="2"/>
        <v>0</v>
      </c>
      <c r="E87" s="26"/>
      <c r="F87" s="26" t="s">
        <v>112</v>
      </c>
      <c r="G87" s="58">
        <v>45.95</v>
      </c>
      <c r="H87" s="59"/>
      <c r="I87" s="62">
        <f t="shared" si="3"/>
        <v>0</v>
      </c>
    </row>
    <row r="88" spans="1:9" ht="15" customHeight="1" thickBot="1" x14ac:dyDescent="0.3">
      <c r="A88" s="117" t="s">
        <v>70</v>
      </c>
      <c r="B88" s="118"/>
      <c r="C88" s="119"/>
      <c r="D88" s="120">
        <f>SUM(D60:D87)*1.13</f>
        <v>48.126360999999996</v>
      </c>
      <c r="E88" s="121"/>
      <c r="F88" s="117" t="s">
        <v>70</v>
      </c>
      <c r="G88" s="15"/>
      <c r="H88" s="15"/>
      <c r="I88" s="63">
        <f>SUM(I60:I87)*1.13</f>
        <v>98.355651999999992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113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114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115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3" t="s">
        <v>119</v>
      </c>
      <c r="B106" s="134"/>
      <c r="C106" s="135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8" ht="16.5" hidden="1" thickBot="1" x14ac:dyDescent="0.3">
      <c r="A113" s="136" t="s">
        <v>122</v>
      </c>
      <c r="B113" s="137"/>
      <c r="C113" s="138"/>
    </row>
    <row r="114" spans="1:8" ht="15.75" hidden="1" x14ac:dyDescent="0.25">
      <c r="A114" s="73" t="s">
        <v>123</v>
      </c>
      <c r="B114" s="74"/>
      <c r="C114" s="75">
        <v>0</v>
      </c>
    </row>
    <row r="115" spans="1:8" ht="15.75" hidden="1" x14ac:dyDescent="0.25">
      <c r="A115" s="73" t="s">
        <v>124</v>
      </c>
      <c r="B115" s="74"/>
      <c r="C115" s="75">
        <v>0</v>
      </c>
    </row>
    <row r="116" spans="1:8" ht="16.5" hidden="1" thickBot="1" x14ac:dyDescent="0.3">
      <c r="A116" s="76" t="s">
        <v>0</v>
      </c>
      <c r="B116" s="77"/>
      <c r="C116" s="78">
        <f>SUM(C114:C115)</f>
        <v>0</v>
      </c>
    </row>
    <row r="117" spans="1:8" ht="15.75" hidden="1" x14ac:dyDescent="0.25">
      <c r="A117" s="79"/>
      <c r="B117" s="80"/>
    </row>
    <row r="118" spans="1:8" ht="15.75" hidden="1" x14ac:dyDescent="0.25">
      <c r="A118" s="79"/>
      <c r="B118" s="80"/>
    </row>
    <row r="119" spans="1:8" ht="16.5" hidden="1" thickBot="1" x14ac:dyDescent="0.3">
      <c r="A119" s="136" t="s">
        <v>122</v>
      </c>
      <c r="B119" s="137"/>
      <c r="C119" s="138"/>
    </row>
    <row r="120" spans="1:8" ht="15.75" hidden="1" x14ac:dyDescent="0.25">
      <c r="A120" s="73" t="s">
        <v>123</v>
      </c>
      <c r="B120" s="74"/>
      <c r="C120" s="75">
        <v>0</v>
      </c>
    </row>
    <row r="121" spans="1:8" ht="15.75" hidden="1" x14ac:dyDescent="0.25">
      <c r="A121" s="81" t="s">
        <v>125</v>
      </c>
      <c r="B121" s="74"/>
      <c r="C121" s="75">
        <v>0</v>
      </c>
    </row>
    <row r="122" spans="1:8" ht="16.5" hidden="1" thickBot="1" x14ac:dyDescent="0.3">
      <c r="A122" s="76" t="s">
        <v>0</v>
      </c>
      <c r="B122" s="77"/>
      <c r="C122" s="78">
        <f>SUM(C120:C121)</f>
        <v>0</v>
      </c>
    </row>
    <row r="123" spans="1:8" ht="15.75" thickBot="1" x14ac:dyDescent="0.3"/>
    <row r="124" spans="1:8" ht="16.5" thickBot="1" x14ac:dyDescent="0.3">
      <c r="A124" s="136" t="s">
        <v>126</v>
      </c>
      <c r="B124" s="137"/>
      <c r="C124" s="138"/>
      <c r="D124" s="136" t="s">
        <v>127</v>
      </c>
      <c r="E124" s="137"/>
      <c r="F124" s="137"/>
      <c r="G124" s="138"/>
    </row>
    <row r="125" spans="1:8" ht="15.75" x14ac:dyDescent="0.25">
      <c r="A125" s="82" t="s">
        <v>128</v>
      </c>
      <c r="B125" s="74">
        <v>0</v>
      </c>
      <c r="C125" s="83">
        <f>D56*1.1</f>
        <v>158.97970000000001</v>
      </c>
      <c r="D125" s="84">
        <v>0.1</v>
      </c>
      <c r="E125" s="85"/>
      <c r="F125" s="85">
        <f>C125*D125</f>
        <v>15.897970000000001</v>
      </c>
      <c r="G125" s="66">
        <f>C125+F125</f>
        <v>174.87767000000002</v>
      </c>
    </row>
    <row r="126" spans="1:8" ht="15.75" x14ac:dyDescent="0.25">
      <c r="A126" s="82" t="s">
        <v>129</v>
      </c>
      <c r="B126" s="74">
        <v>0</v>
      </c>
      <c r="C126" s="83">
        <f>D88*1.1</f>
        <v>52.938997100000002</v>
      </c>
      <c r="D126" s="86">
        <v>0.1</v>
      </c>
      <c r="E126" s="6"/>
      <c r="F126" s="6">
        <f>C126*D126</f>
        <v>5.2938997100000007</v>
      </c>
      <c r="G126" s="87">
        <f>C126+F126</f>
        <v>58.23289681</v>
      </c>
      <c r="H126" s="3">
        <f>G125+G126+G127</f>
        <v>352.12090573</v>
      </c>
    </row>
    <row r="127" spans="1:8" ht="15.75" x14ac:dyDescent="0.25">
      <c r="A127" s="82" t="s">
        <v>130</v>
      </c>
      <c r="B127" s="74">
        <v>0</v>
      </c>
      <c r="C127" s="83">
        <f>I88*1.1</f>
        <v>108.1912172</v>
      </c>
      <c r="D127" s="86">
        <v>0.1</v>
      </c>
      <c r="E127" s="6"/>
      <c r="F127" s="6">
        <f>C127*D127</f>
        <v>10.81912172</v>
      </c>
      <c r="G127" s="87">
        <f>C127+F127</f>
        <v>119.01033892</v>
      </c>
    </row>
    <row r="128" spans="1:8" ht="15.75" x14ac:dyDescent="0.25">
      <c r="A128" s="82" t="s">
        <v>131</v>
      </c>
      <c r="B128" s="74">
        <v>0</v>
      </c>
      <c r="C128" s="83">
        <v>1488</v>
      </c>
      <c r="D128" s="86">
        <v>0.12</v>
      </c>
      <c r="E128" s="6"/>
      <c r="F128" s="6"/>
      <c r="G128" s="87">
        <f>C128*1.1</f>
        <v>1636.8000000000002</v>
      </c>
      <c r="H128" s="3">
        <f>G128/1.1</f>
        <v>1488</v>
      </c>
    </row>
    <row r="129" spans="1:10" ht="15.75" x14ac:dyDescent="0.25">
      <c r="A129" s="82" t="s">
        <v>132</v>
      </c>
      <c r="B129" s="74">
        <v>0</v>
      </c>
      <c r="C129" s="83">
        <v>35</v>
      </c>
      <c r="D129" s="86">
        <v>0</v>
      </c>
      <c r="E129" s="6"/>
      <c r="F129" s="6"/>
      <c r="G129" s="87">
        <v>300</v>
      </c>
    </row>
    <row r="130" spans="1:10" ht="15.75" x14ac:dyDescent="0.25">
      <c r="A130" s="82" t="s">
        <v>161</v>
      </c>
      <c r="B130" s="74">
        <v>0</v>
      </c>
      <c r="C130" s="83">
        <v>20</v>
      </c>
      <c r="D130" s="86"/>
      <c r="E130" s="6"/>
      <c r="F130" s="6"/>
      <c r="G130" s="87">
        <f>C130</f>
        <v>20</v>
      </c>
    </row>
    <row r="131" spans="1:10" ht="16.5" thickBot="1" x14ac:dyDescent="0.3">
      <c r="A131" s="88" t="s">
        <v>133</v>
      </c>
      <c r="B131" s="89">
        <f>SUM(B125:B129)</f>
        <v>0</v>
      </c>
      <c r="C131" s="90">
        <f>SUM(C125:C129)</f>
        <v>1843.1099143000001</v>
      </c>
      <c r="D131" s="91"/>
      <c r="E131" s="92"/>
      <c r="F131" s="92"/>
      <c r="G131" s="2">
        <f>SUM(G125:G130)</f>
        <v>2308.9209057300004</v>
      </c>
      <c r="H131" s="3">
        <f>G131-G128</f>
        <v>672.12090573000023</v>
      </c>
      <c r="I131" s="3">
        <f>H131+H128</f>
        <v>2160.1209057300002</v>
      </c>
      <c r="J131" s="3">
        <f>G131-I131</f>
        <v>148.80000000000018</v>
      </c>
    </row>
    <row r="133" spans="1:10" x14ac:dyDescent="0.25">
      <c r="G133" s="3"/>
    </row>
    <row r="135" spans="1:10" x14ac:dyDescent="0.25">
      <c r="G135" s="3"/>
    </row>
    <row r="136" spans="1:10" x14ac:dyDescent="0.25">
      <c r="G136" s="4"/>
    </row>
    <row r="137" spans="1:10" x14ac:dyDescent="0.25">
      <c r="G137" s="3"/>
    </row>
    <row r="138" spans="1:10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B6" sqref="B6:E16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1" t="s">
        <v>6</v>
      </c>
      <c r="C6" s="102" t="s">
        <v>5</v>
      </c>
      <c r="D6" s="101" t="s">
        <v>4</v>
      </c>
      <c r="E6" s="103" t="s">
        <v>3</v>
      </c>
    </row>
    <row r="7" spans="2:14" x14ac:dyDescent="0.25">
      <c r="B7" s="115">
        <v>1</v>
      </c>
      <c r="C7" s="104" t="s">
        <v>166</v>
      </c>
      <c r="D7" s="105">
        <f>SUM(D8:D11)</f>
        <v>2160.12</v>
      </c>
      <c r="E7" s="116">
        <f>D7*B7</f>
        <v>2160.12</v>
      </c>
    </row>
    <row r="8" spans="2:14" x14ac:dyDescent="0.25">
      <c r="B8" s="106"/>
      <c r="C8" s="107" t="s">
        <v>160</v>
      </c>
      <c r="D8" s="105">
        <v>300</v>
      </c>
      <c r="E8" s="116"/>
    </row>
    <row r="9" spans="2:14" x14ac:dyDescent="0.25">
      <c r="B9" s="106"/>
      <c r="C9" s="107" t="s">
        <v>162</v>
      </c>
      <c r="D9" s="105">
        <v>327.12</v>
      </c>
      <c r="E9" s="116"/>
    </row>
    <row r="10" spans="2:14" x14ac:dyDescent="0.25">
      <c r="B10" s="106"/>
      <c r="C10" s="107" t="s">
        <v>165</v>
      </c>
      <c r="D10" s="105">
        <v>1488</v>
      </c>
      <c r="E10" s="116"/>
    </row>
    <row r="11" spans="2:14" x14ac:dyDescent="0.25">
      <c r="B11" s="106"/>
      <c r="C11" s="107" t="s">
        <v>171</v>
      </c>
      <c r="D11" s="105">
        <v>45</v>
      </c>
      <c r="E11" s="116"/>
    </row>
    <row r="12" spans="2:14" ht="26.25" x14ac:dyDescent="0.25">
      <c r="B12" s="106"/>
      <c r="C12" s="125" t="s">
        <v>169</v>
      </c>
      <c r="D12" s="105"/>
      <c r="E12" s="116"/>
    </row>
    <row r="13" spans="2:14" x14ac:dyDescent="0.25">
      <c r="B13" s="122"/>
      <c r="C13" s="126" t="s">
        <v>170</v>
      </c>
      <c r="D13" s="123"/>
      <c r="E13" s="124"/>
    </row>
    <row r="14" spans="2:14" x14ac:dyDescent="0.25">
      <c r="B14" s="109"/>
      <c r="C14" s="109"/>
      <c r="D14" s="108" t="s">
        <v>2</v>
      </c>
      <c r="E14" s="110">
        <f>SUM(E7:E13)</f>
        <v>2160.12</v>
      </c>
    </row>
    <row r="15" spans="2:14" x14ac:dyDescent="0.25">
      <c r="B15" s="109"/>
      <c r="C15" s="111"/>
      <c r="D15" s="112" t="s">
        <v>1</v>
      </c>
      <c r="E15" s="112">
        <f>E14*0.13</f>
        <v>280.81560000000002</v>
      </c>
    </row>
    <row r="16" spans="2:14" x14ac:dyDescent="0.25">
      <c r="B16" s="109"/>
      <c r="C16" s="109"/>
      <c r="D16" s="113" t="s">
        <v>0</v>
      </c>
      <c r="E16" s="114">
        <f>SUM(E14:E15)</f>
        <v>2440.9355999999998</v>
      </c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2021-08-27T14:26:04Z</dcterms:modified>
</cp:coreProperties>
</file>