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17-89-coustomgroup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E12" i="3" l="1"/>
  <c r="I80" i="5"/>
  <c r="D80" i="5"/>
  <c r="G129" i="5" l="1"/>
  <c r="G131" i="5" l="1"/>
  <c r="B132" i="5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G128" i="5" s="1"/>
  <c r="D89" i="5"/>
  <c r="C127" i="5" s="1"/>
  <c r="D56" i="5"/>
  <c r="C126" i="5" s="1"/>
  <c r="G126" i="5" s="1"/>
  <c r="I127" i="5" s="1"/>
  <c r="E7" i="3"/>
  <c r="E13" i="3" s="1"/>
  <c r="G127" i="5" l="1"/>
  <c r="G132" i="5" s="1"/>
  <c r="C132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<sst xmlns="http://schemas.openxmlformats.org/spreadsheetml/2006/main" count="197" uniqueCount="172">
  <si>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</si>
  <si>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</si>
  <si>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</si>
  <si>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</si>
  <si>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</si>
  <si>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</si>
  <si>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</si>
  <si>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</si>
  <si>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</si>
  <si>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</si>
  <si>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</si>
  <si>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</si>
  <si>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</si>
  <si>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</si>
  <si>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</si>
  <si>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</si>
  <si>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</si>
  <si>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</si>
  <si>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</si>
  <si>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</si>
  <si>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</si>
  <si>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</si>
  <si>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</si>
  <si>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</si>
  <si>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</si>
  <si>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</si>
  <si>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</si>
  <si>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</si>
  <si>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</si>
  <si>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</si>
  <si>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</si>
  <si>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</si>
  <si>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</si>
  <si>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</si>
  <si>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</si>
  <si>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</si>
  <si>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</si>
  <si>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</si>
  <si>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</si>
  <si>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</si>
  <si>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</si>
  <si>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</si>
  <si>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</si>
  <si>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</si>
  <si>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</si>
  <si>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</si>
  <si>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</si>
  <si>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</si>
  <si>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</si>
  <si>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</si>
  <si>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</si>
  <si>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</si>
  <si>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</si>
  <si>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</si>
  <si>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</si>
  <si>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</si>
  <si>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</si>
  <si>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</si>
  <si>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</si>
  <si>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</si>
  <si>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</si>
  <si>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</si>
  <si>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</si>
  <si>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</si>
  <si>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</si>
  <si>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</si>
  <si>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</si>
  <si>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</si>
  <si>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</si>
  <si>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</si>
  <si>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</si>
  <si>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</si>
  <si>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</si>
  <si>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</si>
  <si>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</si>
  <si>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</si>
  <si>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</si>
  <si>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</si>
  <si>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</si>
  <si>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</si>
  <si>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</si>
  <si>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</si>
  <si>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</si>
  <si>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</si>
  <si>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</si>
  <si>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</si>
  <si>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</si>
  <si>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</si>
  <si>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</si>
  <si>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</si>
  <si>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</si>
  <si>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</si>
  <si>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</si>
  <si>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</si>
  <si>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</si>
  <si>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</si>
  <si>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</si>
  <si>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</si>
  <si>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</si>
  <si>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</si>
  <si>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</si>
  <si>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</si>
  <si>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</si>
  <si>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</si>
  <si>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</si>
  <si>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</si>
  <si>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</si>
  <si>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</si>
  <si>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</si>
  <si>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</si>
  <si>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</si>
  <si>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</si>
  <si>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</si>
  <si>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</si>
  <si>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</si>
  <si>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</si>
  <si>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</si>
  <si>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</si>
  <si>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</si>
  <si>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</si>
  <si>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</si>
  <si>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</si>
  <si>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</si>
  <si>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</si>
  <si>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</si>
  <si>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</si>
  <si>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</si>
  <si>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</si>
  <si>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</si>
  <si>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</si>
  <si>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</si>
  <si>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</si>
  <si>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</si>
  <si>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</si>
  <si>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</si>
  <si>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</si>
  <si>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</si>
  <si>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</si>
  <si>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</si>
  <si>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</si>
  <si>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</si>
  <si>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</si>
  <si>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</si>
  <si>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</si>
  <si>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</si>
  <si>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</si>
  <si>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</si>
  <si>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</si>
  <si>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</si>
  <si>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</si>
  <si>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</si>
  <si>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</si>
  <si>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</si>
  <si>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</si>
  <si>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</si>
  <si>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</si>
  <si>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</si>
  <si>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</si>
  <si>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</si>
  <si>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</si>
  <si>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</si>
  <si>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</si>
  <si>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</si>
  <si>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</si>
  <si>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</si>
  <si>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>RUBATEX 3/4</t>
  </si>
  <si>
    <t>ANGULOS  P/ BASE</t>
  </si>
  <si>
    <t xml:space="preserve">Instalación completa de equipo A/C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</si>
  <si>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 Equipo convencional marca ComfortStar 60,000 BTU</t>
    </r>
  </si>
  <si>
    <t xml:space="preserve">Desmontaje de equipo A/C </t>
  </si>
  <si>
    <t xml:space="preserve">Trabajo tabla roca </t>
  </si>
  <si>
    <t>TUBERIA COBRE RIGIDO 3/4 6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</si>
</sst>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17" fillId="0" borderId="9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6" fillId="0" borderId="4" xfId="1" applyFont="1" applyBorder="1"/>
    <xf numFmtId="0" fontId="17" fillId="0" borderId="6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I127" sqref="I127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0" t="s">
        <v>8</v>
      </c>
      <c r="B3" s="120"/>
      <c r="C3" s="120"/>
      <c r="D3" s="120"/>
      <c r="E3" s="120"/>
      <c r="F3" s="120"/>
      <c r="G3" s="12"/>
      <c r="H3" s="12"/>
    </row>
    <row r="4" spans="1:10" ht="17.25" x14ac:dyDescent="0.25">
      <c r="A4" s="120"/>
      <c r="B4" s="120"/>
      <c r="C4" s="120"/>
      <c r="D4" s="120"/>
      <c r="E4" s="120"/>
      <c r="F4" s="120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7" t="s">
        <v>16</v>
      </c>
      <c r="B12" s="91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7" t="s">
        <v>18</v>
      </c>
      <c r="B13" s="88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7" t="s">
        <v>20</v>
      </c>
      <c r="B14" s="88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7" t="s">
        <v>22</v>
      </c>
      <c r="B15" s="88">
        <v>0.61</v>
      </c>
      <c r="C15" s="31">
        <v>21</v>
      </c>
      <c r="D15" s="32">
        <f t="shared" si="0"/>
        <v>12.81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7" t="s">
        <v>24</v>
      </c>
      <c r="B16" s="88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89" t="s">
        <v>27</v>
      </c>
      <c r="G17" s="90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171</v>
      </c>
      <c r="B20" s="30">
        <v>30.51</v>
      </c>
      <c r="C20" s="35">
        <v>4</v>
      </c>
      <c r="D20" s="32">
        <f t="shared" si="0"/>
        <v>122.04</v>
      </c>
      <c r="E20" s="14"/>
      <c r="F20" s="28" t="s">
        <v>32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33</v>
      </c>
      <c r="B21" s="30">
        <v>48.19</v>
      </c>
      <c r="C21" s="35"/>
      <c r="D21" s="32">
        <f t="shared" si="0"/>
        <v>0</v>
      </c>
      <c r="E21" s="14"/>
      <c r="F21" s="28" t="s">
        <v>34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35</v>
      </c>
      <c r="B22" s="30">
        <v>67.680000000000007</v>
      </c>
      <c r="C22" s="35"/>
      <c r="D22" s="32">
        <f t="shared" si="0"/>
        <v>0</v>
      </c>
      <c r="E22" s="14"/>
      <c r="F22" s="28" t="s">
        <v>36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37</v>
      </c>
      <c r="B23" s="30">
        <v>97.64</v>
      </c>
      <c r="C23" s="35"/>
      <c r="D23" s="32">
        <f t="shared" si="0"/>
        <v>0</v>
      </c>
      <c r="E23" s="14"/>
      <c r="F23" s="28" t="s">
        <v>38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39</v>
      </c>
      <c r="B24" s="30">
        <v>124.35</v>
      </c>
      <c r="C24" s="35"/>
      <c r="D24" s="32">
        <f t="shared" si="0"/>
        <v>0</v>
      </c>
      <c r="E24" s="14"/>
      <c r="F24" s="28" t="s">
        <v>40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41</v>
      </c>
      <c r="B25" s="30">
        <v>207.14</v>
      </c>
      <c r="C25" s="35"/>
      <c r="D25" s="32">
        <f t="shared" si="0"/>
        <v>0</v>
      </c>
      <c r="E25" s="14"/>
      <c r="F25" s="28" t="s">
        <v>42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7" t="s">
        <v>165</v>
      </c>
      <c r="B26" s="88">
        <v>1</v>
      </c>
      <c r="C26" s="35">
        <v>11</v>
      </c>
      <c r="D26" s="32">
        <f t="shared" si="0"/>
        <v>11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7" t="s">
        <v>137</v>
      </c>
      <c r="B29" s="88">
        <v>1</v>
      </c>
      <c r="C29" s="35">
        <v>6</v>
      </c>
      <c r="D29" s="32">
        <f t="shared" si="0"/>
        <v>6</v>
      </c>
      <c r="E29" s="14"/>
      <c r="F29" s="89" t="s">
        <v>140</v>
      </c>
      <c r="G29" s="90">
        <v>590</v>
      </c>
      <c r="H29" s="31">
        <v>0</v>
      </c>
      <c r="I29" s="34">
        <f t="shared" si="1"/>
        <v>0</v>
      </c>
    </row>
    <row r="30" spans="1:9" x14ac:dyDescent="0.25">
      <c r="A30" s="87" t="s">
        <v>147</v>
      </c>
      <c r="B30" s="88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7" t="s">
        <v>148</v>
      </c>
      <c r="B31" s="88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7" t="s">
        <v>50</v>
      </c>
      <c r="B33" s="88">
        <v>15.74</v>
      </c>
      <c r="C33" s="35">
        <v>1</v>
      </c>
      <c r="D33" s="32">
        <f t="shared" si="0"/>
        <v>15.74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7" t="s">
        <v>52</v>
      </c>
      <c r="B34" s="88">
        <v>1.55</v>
      </c>
      <c r="C34" s="35">
        <v>6</v>
      </c>
      <c r="D34" s="32">
        <f t="shared" si="0"/>
        <v>9.3000000000000007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7" t="s">
        <v>144</v>
      </c>
      <c r="B37" s="88">
        <v>0.57999999999999996</v>
      </c>
      <c r="C37" s="35">
        <v>8</v>
      </c>
      <c r="D37" s="32">
        <f t="shared" si="0"/>
        <v>4.6399999999999997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7" t="s">
        <v>145</v>
      </c>
      <c r="B38" s="88">
        <v>0.72</v>
      </c>
      <c r="C38" s="35"/>
      <c r="D38" s="32">
        <f t="shared" si="0"/>
        <v>0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7" t="s">
        <v>143</v>
      </c>
      <c r="B39" s="88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>
        <v>2</v>
      </c>
      <c r="D40" s="32">
        <f t="shared" si="0"/>
        <v>0</v>
      </c>
      <c r="E40" s="14"/>
      <c r="F40" s="94" t="s">
        <v>62</v>
      </c>
      <c r="G40" s="90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7" t="s">
        <v>65</v>
      </c>
      <c r="B43" s="88">
        <v>7.68</v>
      </c>
      <c r="C43" s="35"/>
      <c r="D43" s="32">
        <f t="shared" si="0"/>
        <v>0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7" t="s">
        <v>67</v>
      </c>
      <c r="B44" s="88">
        <v>5.22</v>
      </c>
      <c r="C44" s="35"/>
      <c r="D44" s="32">
        <f t="shared" si="0"/>
        <v>0</v>
      </c>
      <c r="E44" s="14"/>
      <c r="F44" s="28" t="s">
        <v>68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7" t="s">
        <v>69</v>
      </c>
      <c r="B45" s="88">
        <v>71</v>
      </c>
      <c r="C45" s="35"/>
      <c r="D45" s="32">
        <f t="shared" si="0"/>
        <v>0</v>
      </c>
      <c r="E45" s="14"/>
      <c r="F45" s="42" t="s">
        <v>70</v>
      </c>
      <c r="G45" s="43"/>
      <c r="H45" s="28"/>
      <c r="I45" s="44">
        <f>SUM(I12:I44)</f>
        <v>0</v>
      </c>
    </row>
    <row r="46" spans="1:11" x14ac:dyDescent="0.25">
      <c r="A46" s="87" t="s">
        <v>71</v>
      </c>
      <c r="B46" s="88">
        <v>6.28</v>
      </c>
      <c r="C46" s="35">
        <v>3</v>
      </c>
      <c r="D46" s="32">
        <f t="shared" si="0"/>
        <v>18.84</v>
      </c>
      <c r="E46" s="14"/>
      <c r="F46" s="14"/>
      <c r="G46" s="14"/>
      <c r="H46" s="14"/>
      <c r="I46" s="14"/>
    </row>
    <row r="47" spans="1:11" x14ac:dyDescent="0.25">
      <c r="A47" s="87" t="s">
        <v>72</v>
      </c>
      <c r="B47" s="88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7" t="s">
        <v>138</v>
      </c>
      <c r="B48" s="88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7" t="s">
        <v>139</v>
      </c>
      <c r="B49" s="88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7" t="s">
        <v>73</v>
      </c>
      <c r="B50" s="88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7" t="s">
        <v>141</v>
      </c>
      <c r="B51" s="88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7" t="s">
        <v>142</v>
      </c>
      <c r="B52" s="88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2" t="s">
        <v>146</v>
      </c>
      <c r="B53" s="88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7" t="s">
        <v>133</v>
      </c>
      <c r="B54" s="88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74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70</v>
      </c>
      <c r="B56" s="49"/>
      <c r="C56" s="28"/>
      <c r="D56" s="44">
        <f>SUM(D12:D55)*1.13</f>
        <v>226.41809999999998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75</v>
      </c>
      <c r="B59" s="21" t="s">
        <v>13</v>
      </c>
      <c r="C59" s="22" t="s">
        <v>14</v>
      </c>
      <c r="D59" s="23" t="s">
        <v>0</v>
      </c>
      <c r="E59" s="50"/>
      <c r="F59" s="20" t="s">
        <v>76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7" t="s">
        <v>157</v>
      </c>
      <c r="B60" s="91">
        <v>9.0708000000000002</v>
      </c>
      <c r="C60" s="51">
        <v>1</v>
      </c>
      <c r="D60" s="52">
        <f>C60*B60</f>
        <v>9.0708000000000002</v>
      </c>
      <c r="E60" s="53"/>
      <c r="F60" s="25" t="s">
        <v>77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78</v>
      </c>
      <c r="B61" s="30">
        <v>0</v>
      </c>
      <c r="C61" s="51"/>
      <c r="D61" s="54">
        <f t="shared" ref="D61:D88" si="2">B61*C61</f>
        <v>0</v>
      </c>
      <c r="E61" s="25"/>
      <c r="F61" s="25" t="s">
        <v>79</v>
      </c>
      <c r="G61" s="57">
        <v>1.99</v>
      </c>
      <c r="H61" s="54"/>
      <c r="I61" s="54">
        <f t="shared" ref="I61:I88" si="3">G61*H61</f>
        <v>0</v>
      </c>
    </row>
    <row r="62" spans="1:10" x14ac:dyDescent="0.25">
      <c r="A62" s="87" t="s">
        <v>80</v>
      </c>
      <c r="B62" s="88">
        <v>0.44</v>
      </c>
      <c r="C62" s="51">
        <v>1</v>
      </c>
      <c r="D62" s="54">
        <f t="shared" si="2"/>
        <v>0.44</v>
      </c>
      <c r="E62" s="25"/>
      <c r="F62" s="87" t="s">
        <v>81</v>
      </c>
      <c r="G62" s="93">
        <v>2.4779</v>
      </c>
      <c r="H62" s="58"/>
      <c r="I62" s="54">
        <f t="shared" si="3"/>
        <v>0</v>
      </c>
    </row>
    <row r="63" spans="1:10" x14ac:dyDescent="0.25">
      <c r="A63" s="87" t="s">
        <v>149</v>
      </c>
      <c r="B63" s="88">
        <v>1.06</v>
      </c>
      <c r="C63" s="51"/>
      <c r="D63" s="54">
        <f t="shared" si="2"/>
        <v>0</v>
      </c>
      <c r="E63" s="59"/>
      <c r="F63" s="25" t="s">
        <v>82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83</v>
      </c>
      <c r="B64" s="30">
        <v>4.25</v>
      </c>
      <c r="C64" s="51"/>
      <c r="D64" s="54">
        <f t="shared" si="2"/>
        <v>0</v>
      </c>
      <c r="E64" s="59"/>
      <c r="F64" s="87" t="s">
        <v>84</v>
      </c>
      <c r="G64" s="93">
        <v>1.177</v>
      </c>
      <c r="H64" s="58">
        <v>10</v>
      </c>
      <c r="I64" s="54">
        <f t="shared" si="3"/>
        <v>11.77</v>
      </c>
    </row>
    <row r="65" spans="1:10" x14ac:dyDescent="0.25">
      <c r="A65" s="87" t="s">
        <v>152</v>
      </c>
      <c r="B65" s="90">
        <v>0.30969999999999998</v>
      </c>
      <c r="C65" s="51">
        <v>6</v>
      </c>
      <c r="D65" s="54">
        <f t="shared" si="2"/>
        <v>1.8581999999999999</v>
      </c>
      <c r="E65" s="59"/>
      <c r="F65" s="25" t="s">
        <v>85</v>
      </c>
      <c r="G65" s="57">
        <v>0.81</v>
      </c>
      <c r="H65" s="58"/>
      <c r="I65" s="54">
        <f t="shared" si="3"/>
        <v>0</v>
      </c>
    </row>
    <row r="66" spans="1:10" x14ac:dyDescent="0.25">
      <c r="A66" s="87" t="s">
        <v>153</v>
      </c>
      <c r="B66" s="90">
        <v>3.5400000000000001E-2</v>
      </c>
      <c r="C66" s="51"/>
      <c r="D66" s="54">
        <f t="shared" si="2"/>
        <v>0</v>
      </c>
      <c r="E66" s="59"/>
      <c r="F66" s="25" t="s">
        <v>86</v>
      </c>
      <c r="G66" s="57">
        <v>1.2</v>
      </c>
      <c r="H66" s="54"/>
      <c r="I66" s="54">
        <f t="shared" si="3"/>
        <v>0</v>
      </c>
    </row>
    <row r="67" spans="1:10" x14ac:dyDescent="0.25">
      <c r="A67" s="87" t="s">
        <v>154</v>
      </c>
      <c r="B67" s="90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7" t="s">
        <v>155</v>
      </c>
      <c r="B68" s="90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150</v>
      </c>
      <c r="B69" s="30">
        <v>0.28999999999999998</v>
      </c>
      <c r="C69" s="51"/>
      <c r="D69" s="54">
        <f t="shared" si="2"/>
        <v>0</v>
      </c>
      <c r="E69" s="59"/>
      <c r="F69" s="87" t="s">
        <v>87</v>
      </c>
      <c r="G69" s="93">
        <v>0.47789999999999999</v>
      </c>
      <c r="H69" s="54"/>
      <c r="I69" s="54">
        <f t="shared" si="3"/>
        <v>0</v>
      </c>
    </row>
    <row r="70" spans="1:10" x14ac:dyDescent="0.25">
      <c r="A70" s="25" t="s">
        <v>88</v>
      </c>
      <c r="B70" s="30">
        <v>2.4</v>
      </c>
      <c r="C70" s="51"/>
      <c r="D70" s="54">
        <f t="shared" si="2"/>
        <v>0</v>
      </c>
      <c r="E70" s="59"/>
      <c r="F70" s="25" t="s">
        <v>89</v>
      </c>
      <c r="G70" s="57">
        <v>0.85</v>
      </c>
      <c r="H70" s="54">
        <v>21</v>
      </c>
      <c r="I70" s="54">
        <f t="shared" si="3"/>
        <v>17.849999999999998</v>
      </c>
    </row>
    <row r="71" spans="1:10" x14ac:dyDescent="0.25">
      <c r="A71" s="87" t="s">
        <v>90</v>
      </c>
      <c r="B71" s="88">
        <v>8.8499999999999995E-2</v>
      </c>
      <c r="C71" s="51"/>
      <c r="D71" s="54">
        <f t="shared" si="2"/>
        <v>0</v>
      </c>
      <c r="E71" s="59"/>
      <c r="F71" s="87" t="s">
        <v>91</v>
      </c>
      <c r="G71" s="93">
        <v>8.81</v>
      </c>
      <c r="H71" s="54"/>
      <c r="I71" s="54">
        <f t="shared" si="3"/>
        <v>0</v>
      </c>
    </row>
    <row r="72" spans="1:10" x14ac:dyDescent="0.25">
      <c r="A72" s="25" t="s">
        <v>92</v>
      </c>
      <c r="B72" s="30">
        <v>0.18</v>
      </c>
      <c r="C72" s="51"/>
      <c r="D72" s="54">
        <f t="shared" si="2"/>
        <v>0</v>
      </c>
      <c r="E72" s="59"/>
      <c r="F72" s="25" t="s">
        <v>93</v>
      </c>
      <c r="G72" s="57">
        <v>50.95</v>
      </c>
      <c r="H72" s="54"/>
      <c r="I72" s="54">
        <f t="shared" si="3"/>
        <v>0</v>
      </c>
    </row>
    <row r="73" spans="1:10" x14ac:dyDescent="0.25">
      <c r="A73" s="87" t="s">
        <v>94</v>
      </c>
      <c r="B73" s="88">
        <v>0.13270000000000001</v>
      </c>
      <c r="C73" s="51">
        <v>50</v>
      </c>
      <c r="D73" s="54">
        <f t="shared" si="2"/>
        <v>6.6350000000000007</v>
      </c>
      <c r="E73" s="59"/>
      <c r="F73" s="87" t="s">
        <v>95</v>
      </c>
      <c r="G73" s="93">
        <v>1.1504000000000001</v>
      </c>
      <c r="H73" s="58">
        <v>2</v>
      </c>
      <c r="I73" s="54">
        <f t="shared" si="3"/>
        <v>2.3008000000000002</v>
      </c>
    </row>
    <row r="74" spans="1:10" x14ac:dyDescent="0.25">
      <c r="A74" s="87" t="s">
        <v>151</v>
      </c>
      <c r="B74" s="88">
        <v>6.1899999999999997E-2</v>
      </c>
      <c r="C74" s="51"/>
      <c r="D74" s="54"/>
      <c r="E74" s="59"/>
      <c r="F74" s="87" t="s">
        <v>159</v>
      </c>
      <c r="G74" s="93">
        <v>11.327400000000001</v>
      </c>
      <c r="H74" s="58"/>
      <c r="I74" s="54"/>
    </row>
    <row r="75" spans="1:10" x14ac:dyDescent="0.25">
      <c r="A75" s="87"/>
      <c r="B75" s="88"/>
      <c r="C75" s="51"/>
      <c r="D75" s="54"/>
      <c r="E75" s="59"/>
      <c r="F75" s="87" t="s">
        <v>160</v>
      </c>
      <c r="G75" s="93">
        <v>10.575200000000001</v>
      </c>
      <c r="H75" s="58"/>
      <c r="I75" s="54"/>
    </row>
    <row r="76" spans="1:10" x14ac:dyDescent="0.25">
      <c r="A76" s="25" t="s">
        <v>134</v>
      </c>
      <c r="B76" s="30">
        <v>0.2</v>
      </c>
      <c r="C76" s="51"/>
      <c r="D76" s="54">
        <f t="shared" si="2"/>
        <v>0</v>
      </c>
      <c r="E76" s="59"/>
      <c r="F76" s="25" t="s">
        <v>135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96</v>
      </c>
      <c r="B77" s="30">
        <v>0.75</v>
      </c>
      <c r="C77" s="51"/>
      <c r="D77" s="54">
        <f t="shared" si="2"/>
        <v>0</v>
      </c>
      <c r="E77" s="25"/>
      <c r="F77" s="25" t="s">
        <v>97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98</v>
      </c>
      <c r="B78" s="30">
        <v>0.15</v>
      </c>
      <c r="C78" s="51"/>
      <c r="D78" s="54">
        <f t="shared" si="2"/>
        <v>0</v>
      </c>
      <c r="E78" s="25"/>
      <c r="F78" s="87" t="s">
        <v>99</v>
      </c>
      <c r="G78" s="93">
        <v>14.5</v>
      </c>
      <c r="H78" s="58">
        <v>1</v>
      </c>
      <c r="I78" s="58">
        <f t="shared" si="3"/>
        <v>14.5</v>
      </c>
      <c r="J78" s="55"/>
    </row>
    <row r="79" spans="1:10" x14ac:dyDescent="0.25">
      <c r="A79" s="87" t="s">
        <v>156</v>
      </c>
      <c r="B79" s="88">
        <v>2.5663999999999998</v>
      </c>
      <c r="C79" s="60"/>
      <c r="D79" s="58">
        <f t="shared" si="2"/>
        <v>0</v>
      </c>
      <c r="E79" s="25"/>
      <c r="F79" s="25" t="s">
        <v>100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87" t="s">
        <v>166</v>
      </c>
      <c r="B80" s="88">
        <v>7</v>
      </c>
      <c r="C80" s="60">
        <v>1</v>
      </c>
      <c r="D80" s="58">
        <f t="shared" ref="D80" si="4">B80*C80</f>
        <v>7</v>
      </c>
      <c r="E80" s="25"/>
      <c r="F80" s="25" t="s">
        <v>100</v>
      </c>
      <c r="G80" s="57">
        <v>0.5</v>
      </c>
      <c r="H80" s="58"/>
      <c r="I80" s="54">
        <f t="shared" ref="I80" si="5">G80*H80</f>
        <v>0</v>
      </c>
      <c r="J80" s="55"/>
    </row>
    <row r="81" spans="1:9" x14ac:dyDescent="0.25">
      <c r="A81" s="25" t="s">
        <v>101</v>
      </c>
      <c r="B81" s="30">
        <v>21.95</v>
      </c>
      <c r="C81" s="51">
        <v>2</v>
      </c>
      <c r="D81" s="54">
        <f t="shared" si="2"/>
        <v>43.9</v>
      </c>
      <c r="E81" s="25"/>
      <c r="F81" s="25" t="s">
        <v>102</v>
      </c>
      <c r="G81" s="57">
        <v>0.15</v>
      </c>
      <c r="H81" s="58"/>
      <c r="I81" s="54">
        <f t="shared" si="3"/>
        <v>0</v>
      </c>
    </row>
    <row r="82" spans="1:9" x14ac:dyDescent="0.25">
      <c r="A82" s="25" t="s">
        <v>103</v>
      </c>
      <c r="B82" s="30">
        <v>2.15</v>
      </c>
      <c r="C82" s="51"/>
      <c r="D82" s="54">
        <f t="shared" si="2"/>
        <v>0</v>
      </c>
      <c r="E82" s="25"/>
      <c r="F82" s="25" t="s">
        <v>104</v>
      </c>
      <c r="G82" s="57">
        <v>1.85</v>
      </c>
      <c r="H82" s="58">
        <v>1</v>
      </c>
      <c r="I82" s="54">
        <f t="shared" si="3"/>
        <v>1.85</v>
      </c>
    </row>
    <row r="83" spans="1:9" x14ac:dyDescent="0.25">
      <c r="A83" s="25" t="s">
        <v>105</v>
      </c>
      <c r="B83" s="30">
        <v>0</v>
      </c>
      <c r="C83" s="51"/>
      <c r="D83" s="54">
        <f t="shared" si="2"/>
        <v>0</v>
      </c>
      <c r="E83" s="25"/>
      <c r="F83" s="25" t="s">
        <v>106</v>
      </c>
      <c r="G83" s="57">
        <v>170</v>
      </c>
      <c r="H83" s="58"/>
      <c r="I83" s="54">
        <f t="shared" si="3"/>
        <v>0</v>
      </c>
    </row>
    <row r="84" spans="1:9" x14ac:dyDescent="0.25">
      <c r="A84" s="45" t="s">
        <v>107</v>
      </c>
      <c r="B84" s="37">
        <v>2.35</v>
      </c>
      <c r="C84" s="60">
        <v>4</v>
      </c>
      <c r="D84" s="58">
        <f t="shared" si="2"/>
        <v>9.4</v>
      </c>
      <c r="E84" s="25"/>
      <c r="F84" s="25" t="s">
        <v>108</v>
      </c>
      <c r="G84" s="57">
        <v>0.1</v>
      </c>
      <c r="H84" s="58"/>
      <c r="I84" s="54">
        <f t="shared" si="3"/>
        <v>0</v>
      </c>
    </row>
    <row r="85" spans="1:9" x14ac:dyDescent="0.25">
      <c r="A85" s="25" t="s">
        <v>109</v>
      </c>
      <c r="B85" s="30">
        <v>1</v>
      </c>
      <c r="C85" s="51">
        <v>20</v>
      </c>
      <c r="D85" s="54">
        <f t="shared" si="2"/>
        <v>20</v>
      </c>
      <c r="E85" s="25"/>
      <c r="F85" s="25" t="s">
        <v>110</v>
      </c>
      <c r="G85" s="57">
        <v>0.88</v>
      </c>
      <c r="H85" s="58"/>
      <c r="I85" s="54">
        <f t="shared" si="3"/>
        <v>0</v>
      </c>
    </row>
    <row r="86" spans="1:9" x14ac:dyDescent="0.25">
      <c r="A86" s="87" t="s">
        <v>158</v>
      </c>
      <c r="B86" s="88">
        <v>1.7257</v>
      </c>
      <c r="C86" s="51"/>
      <c r="D86" s="61">
        <f t="shared" si="2"/>
        <v>0</v>
      </c>
      <c r="E86" s="25"/>
      <c r="F86" s="25"/>
      <c r="G86" s="57"/>
      <c r="H86" s="58"/>
      <c r="I86" s="61"/>
    </row>
    <row r="87" spans="1:9" x14ac:dyDescent="0.25">
      <c r="A87" s="25"/>
      <c r="B87" s="30"/>
      <c r="C87" s="51"/>
      <c r="D87" s="61"/>
      <c r="E87" s="25"/>
      <c r="F87" s="87" t="s">
        <v>136</v>
      </c>
      <c r="G87" s="93">
        <v>8.59</v>
      </c>
      <c r="H87" s="58">
        <v>1</v>
      </c>
      <c r="I87" s="61">
        <f t="shared" si="3"/>
        <v>8.59</v>
      </c>
    </row>
    <row r="88" spans="1:9" ht="15.75" thickBot="1" x14ac:dyDescent="0.3">
      <c r="A88" s="25" t="s">
        <v>111</v>
      </c>
      <c r="B88" s="30">
        <v>1</v>
      </c>
      <c r="C88" s="51"/>
      <c r="D88" s="61">
        <f t="shared" si="2"/>
        <v>0</v>
      </c>
      <c r="E88" s="25"/>
      <c r="F88" s="25" t="s">
        <v>112</v>
      </c>
      <c r="G88" s="57">
        <v>45.95</v>
      </c>
      <c r="H88" s="58"/>
      <c r="I88" s="61">
        <f t="shared" si="3"/>
        <v>0</v>
      </c>
    </row>
    <row r="89" spans="1:9" ht="19.5" thickBot="1" x14ac:dyDescent="0.35">
      <c r="A89" s="42" t="s">
        <v>70</v>
      </c>
      <c r="B89" s="49"/>
      <c r="C89" s="28"/>
      <c r="D89" s="44">
        <f>SUM(D60:D88)*1.13</f>
        <v>111.08351999999999</v>
      </c>
      <c r="E89" s="14"/>
      <c r="F89" s="42" t="s">
        <v>70</v>
      </c>
      <c r="G89" s="14"/>
      <c r="H89" s="14"/>
      <c r="I89" s="62">
        <f>SUM(I60:I88)*1.13</f>
        <v>64.252703999999994</v>
      </c>
    </row>
    <row r="90" spans="1:9" x14ac:dyDescent="0.25">
      <c r="A90" s="14"/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 t="s">
        <v>113</v>
      </c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/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>
        <v>10</v>
      </c>
      <c r="C93" s="14"/>
      <c r="D93" s="14"/>
      <c r="E93" s="14"/>
      <c r="F93" s="14"/>
      <c r="G93" s="14"/>
      <c r="H93" s="14"/>
      <c r="I93" s="14"/>
    </row>
    <row r="94" spans="1:9" x14ac:dyDescent="0.25">
      <c r="A94" s="14"/>
      <c r="B94" s="15"/>
      <c r="C94" s="14"/>
      <c r="D94" s="14"/>
      <c r="E94" s="14"/>
      <c r="F94" s="14"/>
      <c r="G94" s="14"/>
      <c r="H94" s="14"/>
      <c r="I94" s="14"/>
    </row>
    <row r="95" spans="1:9" hidden="1" x14ac:dyDescent="0.25">
      <c r="A95" s="63" t="s">
        <v>114</v>
      </c>
      <c r="B95" s="64"/>
      <c r="C95" s="65">
        <v>1617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115</v>
      </c>
      <c r="B96" s="67"/>
      <c r="C96" s="68">
        <v>0</v>
      </c>
      <c r="D96" s="14"/>
      <c r="E96" s="14"/>
      <c r="F96" s="14"/>
      <c r="G96" s="14"/>
      <c r="H96" s="14"/>
      <c r="I96" s="14"/>
    </row>
    <row r="97" spans="1:3" hidden="1" x14ac:dyDescent="0.25">
      <c r="A97" s="66" t="s">
        <v>116</v>
      </c>
      <c r="B97" s="67"/>
      <c r="C97" s="69">
        <f>C95*C96</f>
        <v>0</v>
      </c>
    </row>
    <row r="98" spans="1:3" ht="15.75" hidden="1" thickBot="1" x14ac:dyDescent="0.3">
      <c r="A98" s="1" t="s">
        <v>117</v>
      </c>
      <c r="B98" s="70"/>
      <c r="C98" s="71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3" t="s">
        <v>114</v>
      </c>
      <c r="B101" s="64"/>
      <c r="C101" s="65">
        <v>1617</v>
      </c>
    </row>
    <row r="102" spans="1:3" hidden="1" x14ac:dyDescent="0.25">
      <c r="A102" s="66" t="s">
        <v>118</v>
      </c>
      <c r="B102" s="67"/>
      <c r="C102" s="68">
        <v>0</v>
      </c>
    </row>
    <row r="103" spans="1:3" hidden="1" x14ac:dyDescent="0.25">
      <c r="A103" s="66" t="s">
        <v>116</v>
      </c>
      <c r="B103" s="67"/>
      <c r="C103" s="69">
        <f>C101*C102</f>
        <v>0</v>
      </c>
    </row>
    <row r="104" spans="1:3" ht="15.75" hidden="1" thickBot="1" x14ac:dyDescent="0.3">
      <c r="A104" s="1" t="s">
        <v>117</v>
      </c>
      <c r="B104" s="70"/>
      <c r="C104" s="71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1" t="s">
        <v>119</v>
      </c>
      <c r="B107" s="122"/>
      <c r="C107" s="123"/>
    </row>
    <row r="108" spans="1:3" hidden="1" x14ac:dyDescent="0.25">
      <c r="A108" s="63" t="s">
        <v>120</v>
      </c>
      <c r="B108" s="64"/>
      <c r="C108" s="65">
        <v>1617</v>
      </c>
    </row>
    <row r="109" spans="1:3" hidden="1" x14ac:dyDescent="0.25">
      <c r="A109" s="66" t="s">
        <v>121</v>
      </c>
      <c r="B109" s="67"/>
      <c r="C109" s="68">
        <v>0</v>
      </c>
    </row>
    <row r="110" spans="1:3" hidden="1" x14ac:dyDescent="0.25">
      <c r="A110" s="66" t="s">
        <v>116</v>
      </c>
      <c r="B110" s="67"/>
      <c r="C110" s="69">
        <f>C108*C109</f>
        <v>0</v>
      </c>
    </row>
    <row r="111" spans="1:3" ht="15.75" hidden="1" thickBot="1" x14ac:dyDescent="0.3">
      <c r="A111" s="1" t="s">
        <v>117</v>
      </c>
      <c r="B111" s="70"/>
      <c r="C111" s="71">
        <f>C108+C110</f>
        <v>1617</v>
      </c>
    </row>
    <row r="112" spans="1:3" hidden="1" x14ac:dyDescent="0.25"/>
    <row r="113" spans="1:9" hidden="1" x14ac:dyDescent="0.25"/>
    <row r="114" spans="1:9" ht="16.5" hidden="1" thickBot="1" x14ac:dyDescent="0.3">
      <c r="A114" s="124" t="s">
        <v>122</v>
      </c>
      <c r="B114" s="125"/>
      <c r="C114" s="126"/>
    </row>
    <row r="115" spans="1:9" ht="15.75" hidden="1" x14ac:dyDescent="0.25">
      <c r="A115" s="72" t="s">
        <v>123</v>
      </c>
      <c r="B115" s="73"/>
      <c r="C115" s="74">
        <v>0</v>
      </c>
    </row>
    <row r="116" spans="1:9" ht="15.75" hidden="1" x14ac:dyDescent="0.25">
      <c r="A116" s="72" t="s">
        <v>124</v>
      </c>
      <c r="B116" s="73"/>
      <c r="C116" s="74">
        <v>0</v>
      </c>
    </row>
    <row r="117" spans="1:9" ht="16.5" hidden="1" thickBot="1" x14ac:dyDescent="0.3">
      <c r="A117" s="75" t="s">
        <v>0</v>
      </c>
      <c r="B117" s="76"/>
      <c r="C117" s="77">
        <f>SUM(C115:C116)</f>
        <v>0</v>
      </c>
    </row>
    <row r="118" spans="1:9" ht="15.75" hidden="1" x14ac:dyDescent="0.25">
      <c r="A118" s="78"/>
      <c r="B118" s="79"/>
    </row>
    <row r="119" spans="1:9" ht="15.75" hidden="1" x14ac:dyDescent="0.25">
      <c r="A119" s="78"/>
      <c r="B119" s="79"/>
    </row>
    <row r="120" spans="1:9" ht="16.5" hidden="1" thickBot="1" x14ac:dyDescent="0.3">
      <c r="A120" s="124" t="s">
        <v>122</v>
      </c>
      <c r="B120" s="125"/>
      <c r="C120" s="126"/>
    </row>
    <row r="121" spans="1:9" ht="15.75" hidden="1" x14ac:dyDescent="0.25">
      <c r="A121" s="72" t="s">
        <v>123</v>
      </c>
      <c r="B121" s="73"/>
      <c r="C121" s="74">
        <v>0</v>
      </c>
    </row>
    <row r="122" spans="1:9" ht="15.75" hidden="1" x14ac:dyDescent="0.25">
      <c r="A122" s="80" t="s">
        <v>125</v>
      </c>
      <c r="B122" s="73"/>
      <c r="C122" s="74">
        <v>0</v>
      </c>
    </row>
    <row r="123" spans="1:9" ht="16.5" hidden="1" thickBot="1" x14ac:dyDescent="0.3">
      <c r="A123" s="75" t="s">
        <v>0</v>
      </c>
      <c r="B123" s="76"/>
      <c r="C123" s="77">
        <f>SUM(C121:C122)</f>
        <v>0</v>
      </c>
    </row>
    <row r="124" spans="1:9" ht="15.75" thickBot="1" x14ac:dyDescent="0.3"/>
    <row r="125" spans="1:9" ht="16.5" thickBot="1" x14ac:dyDescent="0.3">
      <c r="A125" s="124" t="s">
        <v>126</v>
      </c>
      <c r="B125" s="125"/>
      <c r="C125" s="126"/>
      <c r="D125" s="124" t="s">
        <v>164</v>
      </c>
      <c r="E125" s="125"/>
      <c r="F125" s="125"/>
      <c r="G125" s="126"/>
    </row>
    <row r="126" spans="1:9" ht="15.75" x14ac:dyDescent="0.25">
      <c r="A126" s="81" t="s">
        <v>127</v>
      </c>
      <c r="B126" s="73">
        <v>0</v>
      </c>
      <c r="C126" s="82">
        <f>D56</f>
        <v>226.41809999999998</v>
      </c>
      <c r="D126" s="83"/>
      <c r="E126" s="84"/>
      <c r="F126" s="84"/>
      <c r="G126" s="65">
        <f>C126*1.1</f>
        <v>249.05991</v>
      </c>
      <c r="I126" s="2"/>
    </row>
    <row r="127" spans="1:9" ht="15.75" x14ac:dyDescent="0.25">
      <c r="A127" s="81" t="s">
        <v>128</v>
      </c>
      <c r="B127" s="73">
        <v>0</v>
      </c>
      <c r="C127" s="82">
        <f>D89</f>
        <v>111.08351999999999</v>
      </c>
      <c r="D127" s="85"/>
      <c r="E127" s="5"/>
      <c r="F127" s="5"/>
      <c r="G127" s="86">
        <f>C127*1.1</f>
        <v>122.191872</v>
      </c>
      <c r="I127" s="2">
        <f>G126+G127+G128</f>
        <v>441.92975639999997</v>
      </c>
    </row>
    <row r="128" spans="1:9" ht="15.75" x14ac:dyDescent="0.25">
      <c r="A128" s="81" t="s">
        <v>129</v>
      </c>
      <c r="B128" s="73">
        <v>0</v>
      </c>
      <c r="C128" s="82">
        <f>I89</f>
        <v>64.252703999999994</v>
      </c>
      <c r="D128" s="85"/>
      <c r="E128" s="5"/>
      <c r="F128" s="5"/>
      <c r="G128" s="86">
        <f>C128*1.1</f>
        <v>70.677974399999997</v>
      </c>
    </row>
    <row r="129" spans="1:10" ht="15.75" x14ac:dyDescent="0.25">
      <c r="A129" s="81" t="s">
        <v>130</v>
      </c>
      <c r="B129" s="73">
        <v>0</v>
      </c>
      <c r="C129" s="82">
        <v>0</v>
      </c>
      <c r="D129" s="85"/>
      <c r="E129" s="5"/>
      <c r="F129" s="5"/>
      <c r="G129" s="86">
        <f>C129*1.1</f>
        <v>0</v>
      </c>
    </row>
    <row r="130" spans="1:10" ht="15.75" x14ac:dyDescent="0.25">
      <c r="A130" s="81" t="s">
        <v>131</v>
      </c>
      <c r="B130" s="73">
        <v>0</v>
      </c>
      <c r="C130" s="82">
        <v>36</v>
      </c>
      <c r="D130" s="85"/>
      <c r="E130" s="5"/>
      <c r="F130" s="5"/>
      <c r="G130" s="86">
        <v>225</v>
      </c>
      <c r="I130" s="4"/>
      <c r="J130" s="4"/>
    </row>
    <row r="131" spans="1:10" ht="16.5" thickBot="1" x14ac:dyDescent="0.3">
      <c r="A131" s="81" t="s">
        <v>163</v>
      </c>
      <c r="B131" s="73">
        <v>0</v>
      </c>
      <c r="C131" s="82">
        <v>5</v>
      </c>
      <c r="D131" s="85"/>
      <c r="E131" s="5"/>
      <c r="F131" s="5"/>
      <c r="G131" s="86">
        <f>C131</f>
        <v>5</v>
      </c>
    </row>
    <row r="132" spans="1:10" ht="16.5" thickBot="1" x14ac:dyDescent="0.3">
      <c r="A132" s="109" t="s">
        <v>132</v>
      </c>
      <c r="B132" s="107">
        <f>SUM(B126:B131)</f>
        <v>0</v>
      </c>
      <c r="C132" s="110">
        <f>SUM(C126:C131)</f>
        <v>442.754324</v>
      </c>
      <c r="D132" s="108"/>
      <c r="E132" s="111"/>
      <c r="F132" s="111"/>
      <c r="G132" s="112">
        <f>SUM(G126:G131)</f>
        <v>671.92975639999997</v>
      </c>
    </row>
    <row r="134" spans="1:10" x14ac:dyDescent="0.25">
      <c r="G134" s="2"/>
    </row>
    <row r="136" spans="1:10" x14ac:dyDescent="0.25">
      <c r="G136" s="2"/>
    </row>
    <row r="137" spans="1:10" x14ac:dyDescent="0.25">
      <c r="G137" s="3"/>
    </row>
    <row r="138" spans="1:10" x14ac:dyDescent="0.25">
      <c r="G138" s="2"/>
    </row>
    <row r="139" spans="1:10" x14ac:dyDescent="0.25">
      <c r="G139" s="3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2" max="2" width="6.5703125" customWidth="1"/>
    <col min="3" max="3" width="56" bestFit="1" customWidth="1"/>
    <col min="5" max="5" width="10.85546875" customWidth="1"/>
  </cols>
  <sheetData>
    <row r="6" spans="2:14" x14ac:dyDescent="0.25">
      <c r="B6" s="115" t="s">
        <v>6</v>
      </c>
      <c r="C6" s="116" t="s">
        <v>5</v>
      </c>
      <c r="D6" s="115" t="s">
        <v>4</v>
      </c>
      <c r="E6" s="117" t="s">
        <v>3</v>
      </c>
    </row>
    <row r="7" spans="2:14" x14ac:dyDescent="0.25">
      <c r="B7" s="105">
        <v>1</v>
      </c>
      <c r="C7" s="113" t="s">
        <v>167</v>
      </c>
      <c r="D7" s="114">
        <f>SUM(D8:D10)</f>
        <v>741.93000000000006</v>
      </c>
      <c r="E7" s="114">
        <f>D7*B7</f>
        <v>741.93000000000006</v>
      </c>
    </row>
    <row r="8" spans="2:14" x14ac:dyDescent="0.25">
      <c r="B8" s="96"/>
      <c r="C8" s="97" t="s">
        <v>161</v>
      </c>
      <c r="D8" s="95">
        <v>441.93</v>
      </c>
      <c r="E8" s="106"/>
    </row>
    <row r="9" spans="2:14" x14ac:dyDescent="0.25">
      <c r="B9" s="96"/>
      <c r="C9" s="97" t="s">
        <v>162</v>
      </c>
      <c r="D9" s="95">
        <v>250</v>
      </c>
      <c r="E9" s="106"/>
    </row>
    <row r="10" spans="2:14" x14ac:dyDescent="0.25">
      <c r="B10" s="96"/>
      <c r="C10" s="97" t="s">
        <v>170</v>
      </c>
      <c r="D10" s="95">
        <v>50</v>
      </c>
      <c r="E10" s="106"/>
    </row>
    <row r="11" spans="2:14" x14ac:dyDescent="0.25">
      <c r="B11" s="96"/>
      <c r="C11" s="97" t="s">
        <v>168</v>
      </c>
      <c r="D11" s="95"/>
      <c r="E11" s="106"/>
    </row>
    <row r="12" spans="2:14" x14ac:dyDescent="0.25">
      <c r="B12" s="127">
        <v>1</v>
      </c>
      <c r="C12" s="119" t="s">
        <v>169</v>
      </c>
      <c r="D12" s="118">
        <v>100</v>
      </c>
      <c r="E12" s="128">
        <f>D12*B12</f>
        <v>100</v>
      </c>
    </row>
    <row r="13" spans="2:14" x14ac:dyDescent="0.25">
      <c r="B13" s="99"/>
      <c r="C13" s="99"/>
      <c r="D13" s="98" t="s">
        <v>2</v>
      </c>
      <c r="E13" s="100">
        <f>SUM(E7:E12)</f>
        <v>841.93000000000006</v>
      </c>
    </row>
    <row r="14" spans="2:14" x14ac:dyDescent="0.25">
      <c r="B14" s="99"/>
      <c r="C14" s="101"/>
      <c r="D14" s="102" t="s">
        <v>1</v>
      </c>
      <c r="E14" s="102">
        <f>E13*0.13</f>
        <v>109.45090000000002</v>
      </c>
    </row>
    <row r="15" spans="2:14" x14ac:dyDescent="0.25">
      <c r="B15" s="99"/>
      <c r="C15" s="99"/>
      <c r="D15" s="103" t="s">
        <v>0</v>
      </c>
      <c r="E15" s="104">
        <f>SUM(E13:E14)</f>
        <v>951.38090000000011</v>
      </c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6"/>
      <c r="M18" s="5"/>
      <c r="N18" s="5"/>
    </row>
    <row r="19" spans="4:14" x14ac:dyDescent="0.25">
      <c r="J19" s="5"/>
      <c r="K19" s="5"/>
      <c r="L19" s="5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J22" s="5"/>
      <c r="K22" s="5"/>
      <c r="L22" s="7"/>
      <c r="M22" s="5"/>
      <c r="N22" s="5"/>
    </row>
    <row r="23" spans="4:14" x14ac:dyDescent="0.25">
      <c r="D23" s="4"/>
      <c r="J23" s="5"/>
      <c r="K23" s="5"/>
      <c r="L23" s="8"/>
      <c r="M23" s="5"/>
      <c r="N23" s="5"/>
    </row>
    <row r="24" spans="4:14" x14ac:dyDescent="0.25">
      <c r="D24" s="4"/>
      <c r="J24" s="5"/>
      <c r="K24" s="5"/>
      <c r="L24" s="5"/>
      <c r="M24" s="5"/>
      <c r="N24" s="5"/>
    </row>
    <row r="25" spans="4:14" x14ac:dyDescent="0.25">
      <c r="J25" s="5"/>
      <c r="K25" s="9"/>
      <c r="L25" s="8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2021-06-10T20:38:34Z</dcterms:modified>
</cp:coreProperties>
</file>