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19-86-lage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G131" i="5"/>
  <c r="C131" i="5"/>
  <c r="B131" i="5"/>
  <c r="G127" i="5"/>
  <c r="G126" i="5"/>
  <c r="G125" i="5"/>
  <c r="C125" i="5"/>
  <c r="C126" i="5"/>
  <c r="C127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D88" i="5"/>
  <c r="D56" i="5"/>
  <c r="E7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<sst xmlns="http://schemas.openxmlformats.org/spreadsheetml/2006/main" count="192" uniqueCount="168">
  <si>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</si>
  <si>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</si>
  <si>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</si>
  <si>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</si>
  <si>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</si>
  <si>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</si>
  <si>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</si>
  <si>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</si>
  <si>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</si>
  <si>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</si>
  <si>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</si>
  <si>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</si>
  <si>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</si>
  <si>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</si>
  <si>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</si>
  <si>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</si>
  <si>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</si>
  <si>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</si>
  <si>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</si>
  <si>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</si>
  <si>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</si>
  <si>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</si>
  <si>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</si>
  <si>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</si>
  <si>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</si>
  <si>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</si>
  <si>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</si>
  <si>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</si>
  <si>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</si>
  <si>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</si>
  <si>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</si>
  <si>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</si>
  <si>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</si>
  <si>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</si>
  <si>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</si>
  <si>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</si>
  <si>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</si>
  <si>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</si>
  <si>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</si>
  <si>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</si>
  <si>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</si>
  <si>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</si>
  <si>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</si>
  <si>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</si>
  <si>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</si>
  <si>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</si>
  <si>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</si>
  <si>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</si>
  <si>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</si>
  <si>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</si>
  <si>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</si>
  <si>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</si>
  <si>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</si>
  <si>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</si>
  <si>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</si>
  <si>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</si>
  <si>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</si>
  <si>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</si>
  <si>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</si>
  <si>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</si>
  <si>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</si>
  <si>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</si>
  <si>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</si>
  <si>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</si>
  <si>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</si>
  <si>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</si>
  <si>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</si>
  <si>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</si>
  <si>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</si>
  <si>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</si>
  <si>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</si>
  <si>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</si>
  <si>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</si>
  <si>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</si>
  <si>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</si>
  <si>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</si>
  <si>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</si>
  <si>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</si>
  <si>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</si>
  <si>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</si>
  <si>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</si>
  <si>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</si>
  <si>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</si>
  <si>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</si>
  <si>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</si>
  <si>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</si>
  <si>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</si>
  <si>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</si>
  <si>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</si>
  <si>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</si>
  <si>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</si>
  <si>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</si>
  <si>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</si>
  <si>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</si>
  <si>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</si>
  <si>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</si>
  <si>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</si>
  <si>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</si>
  <si>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</si>
  <si>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</si>
  <si>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</si>
  <si>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</si>
  <si>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</si>
  <si>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</si>
  <si>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</si>
  <si>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</si>
  <si>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</si>
  <si>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</si>
  <si>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</si>
  <si>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</si>
  <si>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</si>
  <si>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</si>
  <si>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</si>
  <si>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</si>
  <si>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</si>
  <si>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</si>
  <si>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</si>
  <si>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</si>
  <si>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</si>
  <si>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</si>
  <si>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</si>
  <si>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</si>
  <si>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</si>
  <si>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</si>
  <si>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</si>
  <si>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</si>
  <si>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</si>
  <si>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</si>
  <si>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</si>
  <si>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</si>
  <si>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</si>
  <si>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</si>
  <si>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</si>
  <si>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</si>
  <si>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</si>
  <si>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</si>
  <si>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</si>
  <si>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</si>
  <si>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</si>
  <si>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</si>
  <si>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</si>
  <si>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</si>
  <si>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</si>
  <si>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</si>
  <si>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</si>
  <si>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</si>
  <si>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</si>
  <si>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</si>
  <si>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</si>
  <si>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</si>
  <si>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</si>
  <si>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</si>
  <si>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</si>
  <si>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</si>
  <si>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</si>
  <si>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</si>
  <si>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</si>
  <si>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</si>
  <si>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</si>
  <si>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</si>
  <si>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GASOLINA</t>
  </si>
  <si>
    <t>VALORES PARA COTIZACION CON 10% EN MATERIALES</t>
  </si>
  <si>
    <t xml:space="preserve">Materiales </t>
  </si>
  <si>
    <t>Mano de obra</t>
  </si>
  <si>
    <r>
      <t xml:space="preserve">Tipo de equipo: </t>
    </r>
    <r>
      <rPr>
        <sz val="10"/>
        <color theme="1"/>
        <rFont val="Calibri"/>
        <family val="2"/>
        <scheme val="minor"/>
      </rPr>
      <t>Mini Split marca ComfortStar 24,000 BTU/H</t>
    </r>
  </si>
  <si>
    <r>
      <t xml:space="preserve">Ubicación: </t>
    </r>
    <r>
      <rPr>
        <sz val="10"/>
        <color theme="1"/>
        <rFont val="Calibri"/>
        <family val="2"/>
        <scheme val="minor"/>
      </rPr>
      <t>Administración #1.</t>
    </r>
  </si>
  <si>
    <t>MAPP GASS</t>
  </si>
  <si>
    <t>Mantenimiento correctivo y rastreo de fuga para equipo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</si>
</sst>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57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9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6" xfId="1" applyNumberFormat="1" applyFont="1" applyBorder="1"/>
    <xf numFmtId="0" fontId="7" fillId="0" borderId="16" xfId="0" applyNumberFormat="1" applyFont="1" applyBorder="1"/>
    <xf numFmtId="0" fontId="7" fillId="0" borderId="0" xfId="0" applyFont="1" applyBorder="1"/>
    <xf numFmtId="44" fontId="9" fillId="0" borderId="16" xfId="1" applyFont="1" applyFill="1" applyBorder="1" applyAlignment="1">
      <alignment horizontal="center"/>
    </xf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44" fontId="9" fillId="0" borderId="17" xfId="1" applyFont="1" applyFill="1" applyBorder="1" applyAlignment="1">
      <alignment horizontal="center"/>
    </xf>
    <xf numFmtId="44" fontId="7" fillId="0" borderId="17" xfId="0" applyNumberFormat="1" applyFont="1" applyBorder="1"/>
    <xf numFmtId="2" fontId="7" fillId="0" borderId="17" xfId="0" applyNumberFormat="1" applyFont="1" applyBorder="1"/>
    <xf numFmtId="12" fontId="7" fillId="0" borderId="0" xfId="0" applyNumberFormat="1" applyFont="1"/>
    <xf numFmtId="44" fontId="7" fillId="0" borderId="17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7" xfId="1" applyNumberFormat="1" applyFont="1" applyFill="1" applyBorder="1"/>
    <xf numFmtId="44" fontId="7" fillId="0" borderId="17" xfId="0" applyNumberFormat="1" applyFont="1" applyFill="1" applyBorder="1"/>
    <xf numFmtId="44" fontId="7" fillId="0" borderId="18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9" xfId="0" applyFont="1" applyBorder="1"/>
    <xf numFmtId="0" fontId="7" fillId="0" borderId="0" xfId="0" applyFont="1" applyFill="1"/>
    <xf numFmtId="2" fontId="7" fillId="0" borderId="17" xfId="0" applyNumberFormat="1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44" fontId="7" fillId="0" borderId="16" xfId="1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17" xfId="0" applyFont="1" applyBorder="1"/>
    <xf numFmtId="0" fontId="0" fillId="0" borderId="21" xfId="0" applyBorder="1"/>
    <xf numFmtId="0" fontId="10" fillId="0" borderId="0" xfId="0" applyFont="1"/>
    <xf numFmtId="44" fontId="7" fillId="0" borderId="17" xfId="1" applyFont="1" applyBorder="1"/>
    <xf numFmtId="0" fontId="7" fillId="0" borderId="17" xfId="0" applyFont="1" applyFill="1" applyBorder="1"/>
    <xf numFmtId="0" fontId="7" fillId="0" borderId="21" xfId="0" applyFont="1" applyBorder="1"/>
    <xf numFmtId="44" fontId="7" fillId="0" borderId="17" xfId="1" applyFont="1" applyFill="1" applyBorder="1"/>
    <xf numFmtId="44" fontId="7" fillId="0" borderId="16" xfId="1" applyFont="1" applyFill="1" applyBorder="1"/>
    <xf numFmtId="0" fontId="7" fillId="0" borderId="18" xfId="0" applyFont="1" applyBorder="1"/>
    <xf numFmtId="0" fontId="11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5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6" xfId="1" applyFont="1" applyBorder="1"/>
    <xf numFmtId="0" fontId="13" fillId="0" borderId="2" xfId="0" applyFont="1" applyBorder="1" applyAlignment="1">
      <alignment horizontal="right"/>
    </xf>
    <xf numFmtId="44" fontId="13" fillId="0" borderId="27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3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7" fillId="3" borderId="0" xfId="0" applyFont="1" applyFill="1"/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7" xfId="1" applyFont="1" applyFill="1" applyBorder="1" applyAlignment="1">
      <alignment horizontal="center"/>
    </xf>
    <xf numFmtId="44" fontId="7" fillId="3" borderId="16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7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8" xfId="1" applyFont="1" applyBorder="1"/>
    <xf numFmtId="44" fontId="6" fillId="0" borderId="8" xfId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44" fontId="17" fillId="0" borderId="8" xfId="1" applyFont="1" applyBorder="1" applyAlignment="1">
      <alignment horizontal="center"/>
    </xf>
    <xf numFmtId="44" fontId="12" fillId="0" borderId="12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0" xfId="0" applyFont="1" applyBorder="1"/>
    <xf numFmtId="2" fontId="2" fillId="0" borderId="11" xfId="1" applyNumberFormat="1" applyFont="1" applyBorder="1"/>
    <xf numFmtId="0" fontId="2" fillId="0" borderId="12" xfId="0" applyFont="1" applyBorder="1"/>
    <xf numFmtId="44" fontId="2" fillId="0" borderId="11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8" xfId="1" applyFont="1" applyBorder="1" applyAlignment="1">
      <alignment horizontal="left" vertical="center"/>
    </xf>
    <xf numFmtId="44" fontId="17" fillId="0" borderId="8" xfId="1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5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8" activePane="bottomLeft" state="frozen"/>
      <selection pane="bottomLeft" activeCell="C43" sqref="C43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1">
        <v>44040</v>
      </c>
    </row>
    <row r="3" spans="1:10" ht="17.25" x14ac:dyDescent="0.25">
      <c r="A3" s="120" t="s">
        <v>6</v>
      </c>
      <c r="B3" s="120"/>
      <c r="C3" s="120"/>
      <c r="D3" s="120"/>
      <c r="E3" s="120"/>
      <c r="F3" s="120"/>
      <c r="G3" s="12"/>
      <c r="H3" s="12"/>
    </row>
    <row r="4" spans="1:10" ht="17.25" x14ac:dyDescent="0.25">
      <c r="A4" s="120"/>
      <c r="B4" s="120"/>
      <c r="C4" s="120"/>
      <c r="D4" s="120"/>
      <c r="E4" s="120"/>
      <c r="F4" s="120"/>
      <c r="G4" s="12"/>
      <c r="H4" s="12"/>
    </row>
    <row r="5" spans="1:10" x14ac:dyDescent="0.25">
      <c r="J5" s="13"/>
    </row>
    <row r="6" spans="1:10" x14ac:dyDescent="0.25">
      <c r="A6" t="s">
        <v>7</v>
      </c>
    </row>
    <row r="8" spans="1:10" x14ac:dyDescent="0.25">
      <c r="A8" s="14" t="s">
        <v>8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9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10</v>
      </c>
      <c r="B11" s="21" t="s">
        <v>11</v>
      </c>
      <c r="C11" s="22" t="s">
        <v>12</v>
      </c>
      <c r="D11" s="23" t="s">
        <v>0</v>
      </c>
      <c r="E11" s="24"/>
      <c r="F11" s="20" t="s">
        <v>13</v>
      </c>
      <c r="G11" s="21" t="s">
        <v>11</v>
      </c>
      <c r="H11" s="22" t="s">
        <v>12</v>
      </c>
      <c r="I11" s="23" t="s">
        <v>0</v>
      </c>
    </row>
    <row r="12" spans="1:10" x14ac:dyDescent="0.25">
      <c r="A12" s="88" t="s">
        <v>14</v>
      </c>
      <c r="B12" s="92">
        <v>0.37</v>
      </c>
      <c r="C12" s="26"/>
      <c r="D12" s="27">
        <f>C12*B12</f>
        <v>0</v>
      </c>
      <c r="E12" s="14"/>
      <c r="F12" s="28" t="s">
        <v>15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16</v>
      </c>
      <c r="B13" s="89">
        <v>0.88</v>
      </c>
      <c r="C13" s="31"/>
      <c r="D13" s="32">
        <f t="shared" ref="D13:D55" si="0">C13*B13</f>
        <v>0</v>
      </c>
      <c r="E13" s="14"/>
      <c r="F13" s="28" t="s">
        <v>17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18</v>
      </c>
      <c r="B14" s="89">
        <v>2.37</v>
      </c>
      <c r="C14" s="31"/>
      <c r="D14" s="32">
        <f t="shared" si="0"/>
        <v>0</v>
      </c>
      <c r="E14" s="14"/>
      <c r="F14" s="28" t="s">
        <v>19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20</v>
      </c>
      <c r="B15" s="89">
        <v>0.61</v>
      </c>
      <c r="C15" s="31"/>
      <c r="D15" s="32">
        <f t="shared" si="0"/>
        <v>0</v>
      </c>
      <c r="E15" s="14"/>
      <c r="F15" s="28" t="s">
        <v>21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22</v>
      </c>
      <c r="B16" s="89">
        <v>1.1299999999999999</v>
      </c>
      <c r="C16" s="31"/>
      <c r="D16" s="32">
        <f t="shared" si="0"/>
        <v>0</v>
      </c>
      <c r="E16" s="14"/>
      <c r="F16" s="28" t="s">
        <v>23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24</v>
      </c>
      <c r="B17" s="30">
        <v>9.48</v>
      </c>
      <c r="C17" s="31"/>
      <c r="D17" s="32">
        <f t="shared" si="0"/>
        <v>0</v>
      </c>
      <c r="E17" s="14"/>
      <c r="F17" s="90" t="s">
        <v>25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26</v>
      </c>
      <c r="B18" s="30">
        <v>22.71</v>
      </c>
      <c r="C18" s="31"/>
      <c r="D18" s="32">
        <f t="shared" si="0"/>
        <v>0</v>
      </c>
      <c r="E18" s="14"/>
      <c r="F18" s="28" t="s">
        <v>27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28</v>
      </c>
      <c r="B19" s="30">
        <v>31.32</v>
      </c>
      <c r="C19" s="31"/>
      <c r="D19" s="32">
        <f t="shared" si="0"/>
        <v>0</v>
      </c>
      <c r="E19" s="14"/>
      <c r="F19" s="28" t="s">
        <v>29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30</v>
      </c>
      <c r="B20" s="30">
        <v>38.869999999999997</v>
      </c>
      <c r="C20" s="35"/>
      <c r="D20" s="32">
        <f t="shared" si="0"/>
        <v>0</v>
      </c>
      <c r="E20" s="14"/>
      <c r="F20" s="28" t="s">
        <v>31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32</v>
      </c>
      <c r="B21" s="30">
        <v>48.19</v>
      </c>
      <c r="C21" s="35"/>
      <c r="D21" s="32">
        <f t="shared" si="0"/>
        <v>0</v>
      </c>
      <c r="E21" s="14"/>
      <c r="F21" s="28" t="s">
        <v>33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34</v>
      </c>
      <c r="B22" s="30">
        <v>67.680000000000007</v>
      </c>
      <c r="C22" s="35"/>
      <c r="D22" s="32">
        <f t="shared" si="0"/>
        <v>0</v>
      </c>
      <c r="E22" s="14"/>
      <c r="F22" s="28" t="s">
        <v>35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36</v>
      </c>
      <c r="B23" s="30">
        <v>97.64</v>
      </c>
      <c r="C23" s="35"/>
      <c r="D23" s="32">
        <f t="shared" si="0"/>
        <v>0</v>
      </c>
      <c r="E23" s="14"/>
      <c r="F23" s="28" t="s">
        <v>37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38</v>
      </c>
      <c r="B24" s="30">
        <v>124.35</v>
      </c>
      <c r="C24" s="35"/>
      <c r="D24" s="32">
        <f t="shared" si="0"/>
        <v>0</v>
      </c>
      <c r="E24" s="14"/>
      <c r="F24" s="28" t="s">
        <v>39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40</v>
      </c>
      <c r="B25" s="30">
        <v>207.14</v>
      </c>
      <c r="C25" s="35"/>
      <c r="D25" s="32">
        <f t="shared" si="0"/>
        <v>0</v>
      </c>
      <c r="E25" s="14"/>
      <c r="F25" s="28" t="s">
        <v>41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42</v>
      </c>
      <c r="B26" s="89">
        <v>1</v>
      </c>
      <c r="C26" s="35"/>
      <c r="D26" s="32">
        <f t="shared" si="0"/>
        <v>0</v>
      </c>
      <c r="E26" s="14"/>
      <c r="F26" s="28" t="s">
        <v>43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44</v>
      </c>
      <c r="B27" s="30">
        <v>1.05</v>
      </c>
      <c r="C27" s="35"/>
      <c r="D27" s="32">
        <f t="shared" si="0"/>
        <v>0</v>
      </c>
      <c r="E27" s="14"/>
      <c r="F27" s="28" t="s">
        <v>45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46</v>
      </c>
      <c r="B28" s="30">
        <v>1.32</v>
      </c>
      <c r="C28" s="35"/>
      <c r="D28" s="32">
        <f t="shared" si="0"/>
        <v>0</v>
      </c>
      <c r="E28" s="14"/>
      <c r="F28" s="28" t="s">
        <v>47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136</v>
      </c>
      <c r="B29" s="89">
        <v>1</v>
      </c>
      <c r="C29" s="35"/>
      <c r="D29" s="32">
        <f t="shared" si="0"/>
        <v>0</v>
      </c>
      <c r="E29" s="14"/>
      <c r="F29" s="90" t="s">
        <v>139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146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147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48</v>
      </c>
      <c r="B32" s="37">
        <v>1</v>
      </c>
      <c r="C32" s="35"/>
      <c r="D32" s="32">
        <f t="shared" si="0"/>
        <v>0</v>
      </c>
      <c r="E32" s="14"/>
      <c r="F32" s="28" t="s">
        <v>49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50</v>
      </c>
      <c r="B33" s="89">
        <v>15.74</v>
      </c>
      <c r="C33" s="35"/>
      <c r="D33" s="32">
        <f t="shared" si="0"/>
        <v>0</v>
      </c>
      <c r="E33" s="14"/>
      <c r="F33" s="28" t="s">
        <v>51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52</v>
      </c>
      <c r="B34" s="89">
        <v>1.55</v>
      </c>
      <c r="C34" s="35"/>
      <c r="D34" s="32">
        <f t="shared" si="0"/>
        <v>0</v>
      </c>
      <c r="E34" s="14"/>
      <c r="F34" s="28" t="s">
        <v>53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54</v>
      </c>
      <c r="B35" s="30">
        <v>0.33</v>
      </c>
      <c r="C35" s="35"/>
      <c r="D35" s="32">
        <f t="shared" si="0"/>
        <v>0</v>
      </c>
      <c r="E35" s="14"/>
      <c r="F35" s="28" t="s">
        <v>55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56</v>
      </c>
      <c r="B36" s="30">
        <v>0.24</v>
      </c>
      <c r="C36" s="35"/>
      <c r="D36" s="32">
        <f t="shared" si="0"/>
        <v>0</v>
      </c>
      <c r="E36" s="14"/>
      <c r="F36" s="28" t="s">
        <v>57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143</v>
      </c>
      <c r="B37" s="89">
        <v>0.57999999999999996</v>
      </c>
      <c r="C37" s="35"/>
      <c r="D37" s="32">
        <f t="shared" si="0"/>
        <v>0</v>
      </c>
      <c r="E37" s="14"/>
      <c r="F37" s="28" t="s">
        <v>58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144</v>
      </c>
      <c r="B38" s="89">
        <v>0.72</v>
      </c>
      <c r="C38" s="35"/>
      <c r="D38" s="32">
        <f t="shared" si="0"/>
        <v>0</v>
      </c>
      <c r="E38" s="14"/>
      <c r="F38" s="28" t="s">
        <v>59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142</v>
      </c>
      <c r="B39" s="89">
        <v>0.34</v>
      </c>
      <c r="C39" s="35"/>
      <c r="D39" s="32">
        <f t="shared" si="0"/>
        <v>0</v>
      </c>
      <c r="E39" s="14"/>
      <c r="F39" s="28" t="s">
        <v>61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60</v>
      </c>
      <c r="B40" s="30">
        <v>0</v>
      </c>
      <c r="C40" s="35"/>
      <c r="D40" s="32">
        <f t="shared" si="0"/>
        <v>0</v>
      </c>
      <c r="E40" s="14"/>
      <c r="F40" s="95" t="s">
        <v>62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60</v>
      </c>
      <c r="B41" s="30">
        <v>0</v>
      </c>
      <c r="C41" s="35"/>
      <c r="D41" s="32">
        <f t="shared" si="0"/>
        <v>0</v>
      </c>
      <c r="E41" s="14"/>
      <c r="F41" s="28" t="s">
        <v>63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60</v>
      </c>
      <c r="B42" s="30">
        <v>0</v>
      </c>
      <c r="C42" s="35"/>
      <c r="D42" s="32">
        <f t="shared" si="0"/>
        <v>0</v>
      </c>
      <c r="E42" s="14"/>
      <c r="F42" s="28" t="s">
        <v>64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166</v>
      </c>
      <c r="B43" s="89">
        <v>7.68</v>
      </c>
      <c r="C43" s="35"/>
      <c r="D43" s="32">
        <f t="shared" si="0"/>
        <v>0</v>
      </c>
      <c r="E43" s="14"/>
      <c r="F43" s="28" t="s">
        <v>65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66</v>
      </c>
      <c r="B44" s="89">
        <v>5.22</v>
      </c>
      <c r="C44" s="35"/>
      <c r="D44" s="32">
        <f t="shared" si="0"/>
        <v>0</v>
      </c>
      <c r="E44" s="14"/>
      <c r="F44" s="28" t="s">
        <v>67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68</v>
      </c>
      <c r="B45" s="89">
        <v>71</v>
      </c>
      <c r="C45" s="35"/>
      <c r="D45" s="32">
        <f t="shared" si="0"/>
        <v>0</v>
      </c>
      <c r="E45" s="14"/>
      <c r="F45" s="42" t="s">
        <v>69</v>
      </c>
      <c r="G45" s="43"/>
      <c r="H45" s="28"/>
      <c r="I45" s="44">
        <f>SUM(I12:I44)</f>
        <v>0</v>
      </c>
    </row>
    <row r="46" spans="1:11" x14ac:dyDescent="0.25">
      <c r="A46" s="88" t="s">
        <v>70</v>
      </c>
      <c r="B46" s="89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8" t="s">
        <v>71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137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138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72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140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141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145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132</v>
      </c>
      <c r="B54" s="30">
        <v>8.75</v>
      </c>
      <c r="C54" s="35"/>
      <c r="D54" s="48">
        <f t="shared" si="0"/>
        <v>0</v>
      </c>
      <c r="E54" s="14"/>
      <c r="F54" s="14"/>
      <c r="G54" s="14"/>
      <c r="H54" s="14"/>
      <c r="I54" s="14"/>
    </row>
    <row r="55" spans="1:10" ht="15.75" thickBot="1" x14ac:dyDescent="0.3">
      <c r="A55" s="25" t="s">
        <v>73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69</v>
      </c>
      <c r="B56" s="49"/>
      <c r="C56" s="28"/>
      <c r="D56" s="44">
        <f>SUM(D12:D55)*1.13</f>
        <v>0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74</v>
      </c>
      <c r="B59" s="21" t="s">
        <v>11</v>
      </c>
      <c r="C59" s="22" t="s">
        <v>12</v>
      </c>
      <c r="D59" s="23" t="s">
        <v>0</v>
      </c>
      <c r="E59" s="50"/>
      <c r="F59" s="20" t="s">
        <v>75</v>
      </c>
      <c r="G59" s="21" t="s">
        <v>11</v>
      </c>
      <c r="H59" s="22" t="s">
        <v>12</v>
      </c>
      <c r="I59" s="23" t="s">
        <v>0</v>
      </c>
    </row>
    <row r="60" spans="1:10" x14ac:dyDescent="0.25">
      <c r="A60" s="88" t="s">
        <v>156</v>
      </c>
      <c r="B60" s="92">
        <v>9.0708000000000002</v>
      </c>
      <c r="C60" s="51"/>
      <c r="D60" s="52">
        <f>C60*B60</f>
        <v>0</v>
      </c>
      <c r="E60" s="53"/>
      <c r="F60" s="25" t="s">
        <v>76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77</v>
      </c>
      <c r="B61" s="30">
        <v>0</v>
      </c>
      <c r="C61" s="51"/>
      <c r="D61" s="54">
        <f t="shared" ref="D61:D87" si="2">B61*C61</f>
        <v>0</v>
      </c>
      <c r="E61" s="25"/>
      <c r="F61" s="25" t="s">
        <v>78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79</v>
      </c>
      <c r="B62" s="89">
        <v>0.44</v>
      </c>
      <c r="C62" s="51"/>
      <c r="D62" s="54">
        <f t="shared" si="2"/>
        <v>0</v>
      </c>
      <c r="E62" s="25"/>
      <c r="F62" s="88" t="s">
        <v>80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148</v>
      </c>
      <c r="B63" s="89">
        <v>1.06</v>
      </c>
      <c r="C63" s="51"/>
      <c r="D63" s="54">
        <f t="shared" si="2"/>
        <v>0</v>
      </c>
      <c r="E63" s="59"/>
      <c r="F63" s="25" t="s">
        <v>81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82</v>
      </c>
      <c r="B64" s="30">
        <v>4.25</v>
      </c>
      <c r="C64" s="51"/>
      <c r="D64" s="54">
        <f t="shared" si="2"/>
        <v>0</v>
      </c>
      <c r="E64" s="59"/>
      <c r="F64" s="88" t="s">
        <v>83</v>
      </c>
      <c r="G64" s="94">
        <v>1.177</v>
      </c>
      <c r="H64" s="58"/>
      <c r="I64" s="54">
        <f t="shared" si="3"/>
        <v>0</v>
      </c>
    </row>
    <row r="65" spans="1:10" x14ac:dyDescent="0.25">
      <c r="A65" s="88" t="s">
        <v>151</v>
      </c>
      <c r="B65" s="91">
        <v>0.30969999999999998</v>
      </c>
      <c r="C65" s="51"/>
      <c r="D65" s="54">
        <f t="shared" si="2"/>
        <v>0</v>
      </c>
      <c r="E65" s="59"/>
      <c r="F65" s="25" t="s">
        <v>84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152</v>
      </c>
      <c r="B66" s="91">
        <v>3.5400000000000001E-2</v>
      </c>
      <c r="C66" s="51"/>
      <c r="D66" s="54">
        <f t="shared" si="2"/>
        <v>0</v>
      </c>
      <c r="E66" s="59"/>
      <c r="F66" s="25" t="s">
        <v>85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153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154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149</v>
      </c>
      <c r="B69" s="30">
        <v>0.28999999999999998</v>
      </c>
      <c r="C69" s="51"/>
      <c r="D69" s="54">
        <f t="shared" si="2"/>
        <v>0</v>
      </c>
      <c r="E69" s="59"/>
      <c r="F69" s="88" t="s">
        <v>86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87</v>
      </c>
      <c r="B70" s="30">
        <v>2.4</v>
      </c>
      <c r="C70" s="51"/>
      <c r="D70" s="54">
        <f t="shared" si="2"/>
        <v>0</v>
      </c>
      <c r="E70" s="59"/>
      <c r="F70" s="25" t="s">
        <v>88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89</v>
      </c>
      <c r="B71" s="89">
        <v>8.8499999999999995E-2</v>
      </c>
      <c r="C71" s="51"/>
      <c r="D71" s="54">
        <f t="shared" si="2"/>
        <v>0</v>
      </c>
      <c r="E71" s="59"/>
      <c r="F71" s="88" t="s">
        <v>90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91</v>
      </c>
      <c r="B72" s="30">
        <v>0.18</v>
      </c>
      <c r="C72" s="51"/>
      <c r="D72" s="54">
        <f t="shared" si="2"/>
        <v>0</v>
      </c>
      <c r="E72" s="59"/>
      <c r="F72" s="25" t="s">
        <v>92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93</v>
      </c>
      <c r="B73" s="89">
        <v>0.13270000000000001</v>
      </c>
      <c r="C73" s="51"/>
      <c r="D73" s="54">
        <f t="shared" si="2"/>
        <v>0</v>
      </c>
      <c r="E73" s="59"/>
      <c r="F73" s="88" t="s">
        <v>94</v>
      </c>
      <c r="G73" s="94">
        <v>1.1504000000000001</v>
      </c>
      <c r="H73" s="58"/>
      <c r="I73" s="54">
        <f t="shared" si="3"/>
        <v>0</v>
      </c>
    </row>
    <row r="74" spans="1:10" x14ac:dyDescent="0.25">
      <c r="A74" s="88" t="s">
        <v>150</v>
      </c>
      <c r="B74" s="89">
        <v>6.1899999999999997E-2</v>
      </c>
      <c r="C74" s="51"/>
      <c r="D74" s="54"/>
      <c r="E74" s="59"/>
      <c r="F74" s="88" t="s">
        <v>158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159</v>
      </c>
      <c r="G75" s="94">
        <v>10.575200000000001</v>
      </c>
      <c r="H75" s="58"/>
      <c r="I75" s="54"/>
    </row>
    <row r="76" spans="1:10" x14ac:dyDescent="0.25">
      <c r="A76" s="25" t="s">
        <v>133</v>
      </c>
      <c r="B76" s="30">
        <v>0.2</v>
      </c>
      <c r="C76" s="51"/>
      <c r="D76" s="54">
        <f t="shared" si="2"/>
        <v>0</v>
      </c>
      <c r="E76" s="59"/>
      <c r="F76" s="25" t="s">
        <v>134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95</v>
      </c>
      <c r="B77" s="30">
        <v>0.75</v>
      </c>
      <c r="C77" s="51"/>
      <c r="D77" s="54">
        <f t="shared" si="2"/>
        <v>0</v>
      </c>
      <c r="E77" s="25"/>
      <c r="F77" s="25" t="s">
        <v>96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97</v>
      </c>
      <c r="B78" s="30">
        <v>0.15</v>
      </c>
      <c r="C78" s="51"/>
      <c r="D78" s="54">
        <f t="shared" si="2"/>
        <v>0</v>
      </c>
      <c r="E78" s="25"/>
      <c r="F78" s="45" t="s">
        <v>98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155</v>
      </c>
      <c r="B79" s="89">
        <v>2.5663999999999998</v>
      </c>
      <c r="C79" s="61"/>
      <c r="D79" s="58">
        <f t="shared" si="2"/>
        <v>0</v>
      </c>
      <c r="E79" s="25"/>
      <c r="F79" s="25" t="s">
        <v>99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100</v>
      </c>
      <c r="B80" s="30">
        <v>21.95</v>
      </c>
      <c r="C80" s="51"/>
      <c r="D80" s="54">
        <f t="shared" si="2"/>
        <v>0</v>
      </c>
      <c r="E80" s="25"/>
      <c r="F80" s="25" t="s">
        <v>101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102</v>
      </c>
      <c r="B81" s="30">
        <v>2.15</v>
      </c>
      <c r="C81" s="51"/>
      <c r="D81" s="54">
        <f t="shared" si="2"/>
        <v>0</v>
      </c>
      <c r="E81" s="25"/>
      <c r="F81" s="25" t="s">
        <v>103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104</v>
      </c>
      <c r="B82" s="30">
        <v>0</v>
      </c>
      <c r="C82" s="51"/>
      <c r="D82" s="54">
        <f t="shared" si="2"/>
        <v>0</v>
      </c>
      <c r="E82" s="25"/>
      <c r="F82" s="25" t="s">
        <v>105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106</v>
      </c>
      <c r="B83" s="37">
        <v>2.35</v>
      </c>
      <c r="C83" s="61"/>
      <c r="D83" s="58">
        <f t="shared" si="2"/>
        <v>0</v>
      </c>
      <c r="E83" s="25"/>
      <c r="F83" s="25" t="s">
        <v>107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108</v>
      </c>
      <c r="B84" s="30">
        <v>1</v>
      </c>
      <c r="C84" s="51"/>
      <c r="D84" s="54">
        <f t="shared" si="2"/>
        <v>0</v>
      </c>
      <c r="E84" s="25"/>
      <c r="F84" s="25" t="s">
        <v>109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157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135</v>
      </c>
      <c r="G86" s="94">
        <v>8.59</v>
      </c>
      <c r="H86" s="58"/>
      <c r="I86" s="62">
        <f t="shared" si="3"/>
        <v>0</v>
      </c>
    </row>
    <row r="87" spans="1:9" ht="15.75" thickBot="1" x14ac:dyDescent="0.3">
      <c r="A87" s="25" t="s">
        <v>110</v>
      </c>
      <c r="B87" s="30">
        <v>1</v>
      </c>
      <c r="C87" s="51"/>
      <c r="D87" s="62">
        <f t="shared" si="2"/>
        <v>0</v>
      </c>
      <c r="E87" s="25"/>
      <c r="F87" s="25" t="s">
        <v>111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69</v>
      </c>
      <c r="B88" s="49"/>
      <c r="C88" s="28"/>
      <c r="D88" s="44">
        <f>SUM(D60:D87)*1.13</f>
        <v>0</v>
      </c>
      <c r="E88" s="14"/>
      <c r="F88" s="42" t="s">
        <v>69</v>
      </c>
      <c r="G88" s="14"/>
      <c r="H88" s="14"/>
      <c r="I88" s="63">
        <f>SUM(I60:I87)*1.13</f>
        <v>0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112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113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114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115</v>
      </c>
      <c r="B96" s="68"/>
      <c r="C96" s="70">
        <f>C94*C95</f>
        <v>0</v>
      </c>
    </row>
    <row r="97" spans="1:3" ht="15.75" hidden="1" thickBot="1" x14ac:dyDescent="0.3">
      <c r="A97" s="1" t="s">
        <v>116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113</v>
      </c>
      <c r="B100" s="65"/>
      <c r="C100" s="66">
        <v>1617</v>
      </c>
    </row>
    <row r="101" spans="1:3" hidden="1" x14ac:dyDescent="0.25">
      <c r="A101" s="67" t="s">
        <v>117</v>
      </c>
      <c r="B101" s="68"/>
      <c r="C101" s="69">
        <v>0</v>
      </c>
    </row>
    <row r="102" spans="1:3" hidden="1" x14ac:dyDescent="0.25">
      <c r="A102" s="67" t="s">
        <v>115</v>
      </c>
      <c r="B102" s="68"/>
      <c r="C102" s="70">
        <f>C100*C101</f>
        <v>0</v>
      </c>
    </row>
    <row r="103" spans="1:3" ht="15.75" hidden="1" thickBot="1" x14ac:dyDescent="0.3">
      <c r="A103" s="1" t="s">
        <v>116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1" t="s">
        <v>118</v>
      </c>
      <c r="B106" s="122"/>
      <c r="C106" s="123"/>
    </row>
    <row r="107" spans="1:3" hidden="1" x14ac:dyDescent="0.25">
      <c r="A107" s="64" t="s">
        <v>119</v>
      </c>
      <c r="B107" s="65"/>
      <c r="C107" s="66">
        <v>1617</v>
      </c>
    </row>
    <row r="108" spans="1:3" hidden="1" x14ac:dyDescent="0.25">
      <c r="A108" s="67" t="s">
        <v>120</v>
      </c>
      <c r="B108" s="68"/>
      <c r="C108" s="69">
        <v>0</v>
      </c>
    </row>
    <row r="109" spans="1:3" hidden="1" x14ac:dyDescent="0.25">
      <c r="A109" s="67" t="s">
        <v>115</v>
      </c>
      <c r="B109" s="68"/>
      <c r="C109" s="70">
        <f>C107*C108</f>
        <v>0</v>
      </c>
    </row>
    <row r="110" spans="1:3" ht="15.75" hidden="1" thickBot="1" x14ac:dyDescent="0.3">
      <c r="A110" s="1" t="s">
        <v>116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4" t="s">
        <v>121</v>
      </c>
      <c r="B113" s="125"/>
      <c r="C113" s="126"/>
    </row>
    <row r="114" spans="1:7" ht="15.75" hidden="1" x14ac:dyDescent="0.25">
      <c r="A114" s="73" t="s">
        <v>122</v>
      </c>
      <c r="B114" s="74"/>
      <c r="C114" s="75">
        <v>0</v>
      </c>
    </row>
    <row r="115" spans="1:7" ht="15.75" hidden="1" x14ac:dyDescent="0.25">
      <c r="A115" s="73" t="s">
        <v>123</v>
      </c>
      <c r="B115" s="74"/>
      <c r="C115" s="75">
        <v>0</v>
      </c>
    </row>
    <row r="116" spans="1:7" ht="16.5" hidden="1" thickBot="1" x14ac:dyDescent="0.3">
      <c r="A116" s="76" t="s">
        <v>0</v>
      </c>
      <c r="B116" s="77"/>
      <c r="C116" s="78">
        <f>SUM(C114:C115)</f>
        <v>0</v>
      </c>
    </row>
    <row r="117" spans="1:7" ht="15.75" hidden="1" x14ac:dyDescent="0.25">
      <c r="A117" s="79"/>
      <c r="B117" s="80"/>
    </row>
    <row r="118" spans="1:7" ht="15.75" hidden="1" x14ac:dyDescent="0.25">
      <c r="A118" s="79"/>
      <c r="B118" s="80"/>
    </row>
    <row r="119" spans="1:7" ht="16.5" hidden="1" thickBot="1" x14ac:dyDescent="0.3">
      <c r="A119" s="124" t="s">
        <v>121</v>
      </c>
      <c r="B119" s="125"/>
      <c r="C119" s="126"/>
    </row>
    <row r="120" spans="1:7" ht="15.75" hidden="1" x14ac:dyDescent="0.25">
      <c r="A120" s="73" t="s">
        <v>122</v>
      </c>
      <c r="B120" s="74"/>
      <c r="C120" s="75">
        <v>0</v>
      </c>
    </row>
    <row r="121" spans="1:7" ht="15.75" hidden="1" x14ac:dyDescent="0.25">
      <c r="A121" s="81" t="s">
        <v>124</v>
      </c>
      <c r="B121" s="74"/>
      <c r="C121" s="75">
        <v>0</v>
      </c>
    </row>
    <row r="122" spans="1:7" ht="16.5" hidden="1" thickBot="1" x14ac:dyDescent="0.3">
      <c r="A122" s="76" t="s">
        <v>0</v>
      </c>
      <c r="B122" s="77"/>
      <c r="C122" s="78">
        <f>SUM(C120:C121)</f>
        <v>0</v>
      </c>
    </row>
    <row r="123" spans="1:7" ht="15.75" thickBot="1" x14ac:dyDescent="0.3"/>
    <row r="124" spans="1:7" ht="16.5" thickBot="1" x14ac:dyDescent="0.3">
      <c r="A124" s="124" t="s">
        <v>125</v>
      </c>
      <c r="B124" s="125"/>
      <c r="C124" s="126"/>
      <c r="D124" s="124" t="s">
        <v>161</v>
      </c>
      <c r="E124" s="125"/>
      <c r="F124" s="125"/>
      <c r="G124" s="126"/>
    </row>
    <row r="125" spans="1:7" ht="15.75" x14ac:dyDescent="0.25">
      <c r="A125" s="82" t="s">
        <v>126</v>
      </c>
      <c r="B125" s="74">
        <v>0</v>
      </c>
      <c r="C125" s="83">
        <f>D56</f>
        <v>0</v>
      </c>
      <c r="D125" s="84"/>
      <c r="E125" s="85"/>
      <c r="F125" s="85"/>
      <c r="G125" s="66">
        <f>C125*1.1</f>
        <v>0</v>
      </c>
    </row>
    <row r="126" spans="1:7" ht="15.75" x14ac:dyDescent="0.25">
      <c r="A126" s="82" t="s">
        <v>127</v>
      </c>
      <c r="B126" s="74">
        <v>0</v>
      </c>
      <c r="C126" s="83">
        <f>D88</f>
        <v>0</v>
      </c>
      <c r="D126" s="86"/>
      <c r="E126" s="5"/>
      <c r="F126" s="5"/>
      <c r="G126" s="87">
        <f>C126*1.1</f>
        <v>0</v>
      </c>
    </row>
    <row r="127" spans="1:7" ht="15.75" x14ac:dyDescent="0.25">
      <c r="A127" s="82" t="s">
        <v>128</v>
      </c>
      <c r="B127" s="74">
        <v>0</v>
      </c>
      <c r="C127" s="83">
        <f>I88</f>
        <v>0</v>
      </c>
      <c r="D127" s="86"/>
      <c r="E127" s="5"/>
      <c r="F127" s="5"/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v>31</v>
      </c>
      <c r="D128" s="86"/>
      <c r="E128" s="5"/>
      <c r="F128" s="5"/>
      <c r="G128" s="87">
        <f>C128*1.1</f>
        <v>34.1</v>
      </c>
    </row>
    <row r="129" spans="1:7" ht="15.75" x14ac:dyDescent="0.25">
      <c r="A129" s="82" t="s">
        <v>130</v>
      </c>
      <c r="B129" s="74">
        <v>0</v>
      </c>
      <c r="C129" s="83">
        <v>36</v>
      </c>
      <c r="D129" s="86"/>
      <c r="E129" s="5"/>
      <c r="F129" s="5"/>
      <c r="G129" s="87">
        <v>55</v>
      </c>
    </row>
    <row r="130" spans="1:7" ht="16.5" thickBot="1" x14ac:dyDescent="0.3">
      <c r="A130" s="82" t="s">
        <v>160</v>
      </c>
      <c r="B130" s="74">
        <v>0</v>
      </c>
      <c r="C130" s="83">
        <v>20</v>
      </c>
      <c r="D130" s="86"/>
      <c r="E130" s="5"/>
      <c r="F130" s="5"/>
      <c r="G130" s="87">
        <f>C130</f>
        <v>20</v>
      </c>
    </row>
    <row r="131" spans="1:7" ht="16.5" thickBot="1" x14ac:dyDescent="0.3">
      <c r="A131" s="111" t="s">
        <v>131</v>
      </c>
      <c r="B131" s="109">
        <f>SUM(B125:B130)</f>
        <v>0</v>
      </c>
      <c r="C131" s="112">
        <f>SUM(C125:C130)</f>
        <v>87</v>
      </c>
      <c r="D131" s="110"/>
      <c r="E131" s="113"/>
      <c r="F131" s="113"/>
      <c r="G131" s="114">
        <f>SUM(G125:G130)</f>
        <v>109.1</v>
      </c>
    </row>
    <row r="133" spans="1:7" x14ac:dyDescent="0.25">
      <c r="G133" s="2"/>
    </row>
    <row r="135" spans="1:7" x14ac:dyDescent="0.25">
      <c r="G135" s="2"/>
    </row>
    <row r="136" spans="1:7" x14ac:dyDescent="0.25">
      <c r="G136" s="3"/>
    </row>
    <row r="137" spans="1:7" x14ac:dyDescent="0.25">
      <c r="G137" s="2"/>
    </row>
    <row r="138" spans="1:7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H8" sqref="H8"/>
    </sheetView>
  </sheetViews>
  <sheetFormatPr baseColWidth="10" defaultRowHeight="15" x14ac:dyDescent="0.25"/>
  <cols>
    <col min="2" max="2" width="9" customWidth="1"/>
    <col min="3" max="3" width="56" bestFit="1" customWidth="1"/>
    <col min="5" max="5" width="10.85546875" customWidth="1"/>
  </cols>
  <sheetData>
    <row r="6" spans="2:14" x14ac:dyDescent="0.25">
      <c r="B6" s="118" t="s">
        <v>4</v>
      </c>
      <c r="C6" s="118" t="s">
        <v>3</v>
      </c>
      <c r="D6" s="118" t="s">
        <v>2</v>
      </c>
      <c r="E6" s="119" t="s">
        <v>1</v>
      </c>
    </row>
    <row r="7" spans="2:14" x14ac:dyDescent="0.25">
      <c r="B7" s="107">
        <v>1</v>
      </c>
      <c r="C7" s="115" t="s">
        <v>167</v>
      </c>
      <c r="D7" s="116">
        <v>100</v>
      </c>
      <c r="E7" s="117">
        <f>D7*B7</f>
        <v>100</v>
      </c>
    </row>
    <row r="8" spans="2:14" x14ac:dyDescent="0.25">
      <c r="B8" s="98"/>
      <c r="C8" s="99" t="s">
        <v>162</v>
      </c>
      <c r="D8" s="96"/>
      <c r="E8" s="108"/>
    </row>
    <row r="9" spans="2:14" x14ac:dyDescent="0.25">
      <c r="B9" s="98"/>
      <c r="C9" s="99" t="s">
        <v>163</v>
      </c>
      <c r="D9" s="96"/>
      <c r="E9" s="108"/>
    </row>
    <row r="10" spans="2:14" x14ac:dyDescent="0.25">
      <c r="B10" s="98"/>
      <c r="C10" s="100" t="s">
        <v>164</v>
      </c>
      <c r="D10" s="96"/>
      <c r="E10" s="97"/>
    </row>
    <row r="11" spans="2:14" x14ac:dyDescent="0.25">
      <c r="B11" s="101"/>
      <c r="C11" s="102" t="s">
        <v>165</v>
      </c>
      <c r="D11" s="103"/>
      <c r="E11" s="103"/>
    </row>
    <row r="12" spans="2:14" x14ac:dyDescent="0.25">
      <c r="B12" s="104"/>
      <c r="C12" s="104"/>
      <c r="D12" s="105" t="s">
        <v>0</v>
      </c>
      <c r="E12" s="106">
        <f>SUM(E7:E11)</f>
        <v>100</v>
      </c>
      <c r="J12" s="5"/>
      <c r="K12" s="5"/>
      <c r="L12" s="5"/>
      <c r="M12" s="5"/>
      <c r="N12" s="5"/>
    </row>
    <row r="13" spans="2:14" x14ac:dyDescent="0.25">
      <c r="J13" s="5"/>
      <c r="K13" s="5"/>
      <c r="L13" s="5"/>
      <c r="M13" s="5"/>
      <c r="N13" s="5"/>
    </row>
    <row r="14" spans="2:14" x14ac:dyDescent="0.25">
      <c r="J14" s="5"/>
      <c r="K14" s="5"/>
      <c r="L14" s="5"/>
      <c r="M14" s="5"/>
      <c r="N14" s="5"/>
    </row>
    <row r="15" spans="2:14" x14ac:dyDescent="0.25">
      <c r="J15" s="5"/>
      <c r="K15" s="5"/>
      <c r="L15" s="6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7"/>
      <c r="M17" s="5"/>
      <c r="N17" s="5"/>
    </row>
    <row r="18" spans="4:14" x14ac:dyDescent="0.25">
      <c r="J18" s="5"/>
      <c r="K18" s="5"/>
      <c r="L18" s="7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D20" s="4"/>
      <c r="J20" s="5"/>
      <c r="K20" s="5"/>
      <c r="L20" s="8"/>
      <c r="M20" s="5"/>
      <c r="N20" s="5"/>
    </row>
    <row r="21" spans="4:14" x14ac:dyDescent="0.25">
      <c r="D21" s="4"/>
      <c r="J21" s="5"/>
      <c r="K21" s="5"/>
      <c r="L21" s="5"/>
      <c r="M21" s="5"/>
      <c r="N21" s="5"/>
    </row>
    <row r="22" spans="4:14" x14ac:dyDescent="0.25">
      <c r="J22" s="5"/>
      <c r="K22" s="9"/>
      <c r="L22" s="8"/>
      <c r="M22" s="5"/>
      <c r="N22" s="5"/>
    </row>
    <row r="23" spans="4:14" x14ac:dyDescent="0.25">
      <c r="J23" s="5"/>
      <c r="K23" s="5"/>
      <c r="L23" s="5"/>
      <c r="M23" s="5"/>
      <c r="N23" s="5"/>
    </row>
    <row r="24" spans="4:14" x14ac:dyDescent="0.25">
      <c r="J24" s="5"/>
      <c r="K24" s="5"/>
      <c r="L24" s="5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2021-05-31T17:52:17Z</dcterms:modified>
</cp:coreProperties>
</file>