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08-103-rodrigolópez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5" l="1"/>
  <c r="G131" i="5" l="1"/>
  <c r="G129" i="5" l="1"/>
  <c r="I45" i="5" l="1"/>
  <c r="D85" i="5" l="1"/>
  <c r="D31" i="5"/>
  <c r="D30" i="5"/>
  <c r="D53" i="5"/>
  <c r="D52" i="5"/>
  <c r="D49" i="5"/>
  <c r="D48" i="5"/>
  <c r="I86" i="5"/>
  <c r="D54" i="5"/>
  <c r="B132" i="5" l="1"/>
  <c r="C123" i="5"/>
  <c r="C117" i="5"/>
  <c r="C111" i="5"/>
  <c r="C110" i="5"/>
  <c r="C103" i="5"/>
  <c r="C104" i="5" s="1"/>
  <c r="C97" i="5"/>
  <c r="C98" i="5" s="1"/>
  <c r="I88" i="5"/>
  <c r="D88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F128" i="5" s="1"/>
  <c r="G128" i="5" s="1"/>
  <c r="D89" i="5"/>
  <c r="C127" i="5" s="1"/>
  <c r="F127" i="5" s="1"/>
  <c r="G127" i="5" s="1"/>
  <c r="D56" i="5"/>
  <c r="C126" i="5" s="1"/>
  <c r="E7" i="3"/>
  <c r="E12" i="3" s="1"/>
  <c r="C132" i="5" l="1"/>
  <c r="F126" i="5"/>
  <c r="G126" i="5" s="1"/>
  <c r="G132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<sst xmlns="http://schemas.openxmlformats.org/spreadsheetml/2006/main" count="194" uniqueCount="170">
  <si>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</si>
  <si>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</si>
  <si>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</si>
  <si>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</si>
  <si>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</si>
  <si>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</si>
  <si>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</si>
  <si>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</si>
  <si>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</si>
  <si>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</si>
  <si>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</si>
  <si>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</si>
  <si>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</si>
  <si>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</si>
  <si>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</si>
  <si>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</si>
  <si>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</si>
  <si>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</si>
  <si>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</si>
  <si>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</si>
  <si>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</si>
  <si>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</si>
  <si>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</si>
  <si>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</si>
  <si>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</si>
  <si>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</si>
  <si>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</si>
  <si>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</si>
  <si>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</si>
  <si>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</si>
  <si>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</si>
  <si>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</si>
  <si>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</si>
  <si>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</si>
  <si>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</si>
  <si>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</si>
  <si>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</si>
  <si>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</si>
  <si>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</si>
  <si>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</si>
  <si>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</si>
  <si>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</si>
  <si>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</si>
  <si>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</si>
  <si>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</si>
  <si>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</si>
  <si>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</si>
  <si>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</si>
  <si>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</si>
  <si>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</si>
  <si>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</si>
  <si>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</si>
  <si>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</si>
  <si>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</si>
  <si>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</si>
  <si>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</si>
  <si>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</si>
  <si>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</si>
  <si>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</si>
  <si>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</si>
  <si>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</si>
  <si>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</si>
  <si>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</si>
  <si>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</si>
  <si>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</si>
  <si>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</si>
  <si>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</si>
  <si>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</si>
  <si>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</si>
  <si>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</si>
  <si>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</si>
  <si>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</si>
  <si>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</si>
  <si>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</si>
  <si>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</si>
  <si>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</si>
  <si>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</si>
  <si>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</si>
  <si>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</si>
  <si>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</si>
  <si>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</si>
  <si>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</si>
  <si>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</si>
  <si>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</si>
  <si>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</si>
  <si>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</si>
  <si>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</si>
  <si>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</si>
  <si>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</si>
  <si>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</si>
  <si>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</si>
  <si>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</si>
  <si>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</si>
  <si>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</si>
  <si>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</si>
  <si>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</si>
  <si>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</si>
  <si>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</si>
  <si>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</si>
  <si>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</si>
  <si>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</si>
  <si>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</si>
  <si>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</si>
  <si>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</si>
  <si>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</si>
  <si>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</si>
  <si>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</si>
  <si>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</si>
  <si>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</si>
  <si>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</si>
  <si>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</si>
  <si>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</si>
  <si>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</si>
  <si>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</si>
  <si>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</si>
  <si>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</si>
  <si>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</si>
  <si>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</si>
  <si>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</si>
  <si>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</si>
  <si>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</si>
  <si>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</si>
  <si>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</si>
  <si>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</si>
  <si>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</si>
  <si>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</si>
  <si>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</si>
  <si>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</si>
  <si>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</si>
  <si>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</si>
  <si>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</si>
  <si>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</si>
  <si>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</si>
  <si>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</si>
  <si>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</si>
  <si>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</si>
  <si>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</si>
  <si>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</si>
  <si>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</si>
  <si>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</si>
  <si>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</si>
  <si>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</si>
  <si>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</si>
  <si>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</si>
  <si>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</si>
  <si>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</si>
  <si>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</si>
  <si>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</si>
  <si>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</si>
  <si>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</si>
  <si>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</si>
  <si>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</si>
  <si>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</si>
  <si>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</si>
  <si>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</si>
  <si>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</si>
  <si>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</si>
  <si>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COMBUSTIBLE</t>
  </si>
  <si>
    <t>CAJA TERMICA  EXTERIOR (2 polos)</t>
  </si>
  <si>
    <t>GRAPAS P / SUJETAR CABLE   12x3</t>
  </si>
  <si>
    <t xml:space="preserve">Suministro e instalación de equipo A/C </t>
  </si>
  <si>
    <t xml:space="preserve">Equipo nuevo 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</si>
  <si>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</si>
  <si>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</si>
  <si>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</si>
  <si>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</si>
  <si>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</si>
  <si>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>ELECTRODO</t>
  </si>
  <si>
    <t xml:space="preserve">PNTURA NEGRO SPAY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</si>
  <si>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Mini Split Convencional marca ComfortStar 36,000 BTU/H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</si>
</sst>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6" fillId="0" borderId="0" xfId="0" applyFont="1"/>
    <xf numFmtId="0" fontId="6" fillId="0" borderId="32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89" activePane="bottomLeft" state="frozen"/>
      <selection pane="bottomLeft" activeCell="I133" sqref="I133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3" t="s">
        <v>6</v>
      </c>
      <c r="B3" s="123"/>
      <c r="C3" s="123"/>
      <c r="D3" s="123"/>
      <c r="E3" s="123"/>
      <c r="F3" s="123"/>
      <c r="G3" s="13"/>
      <c r="H3" s="13"/>
    </row>
    <row r="4" spans="1:10" ht="17.25" x14ac:dyDescent="0.25">
      <c r="A4" s="123"/>
      <c r="B4" s="123"/>
      <c r="C4" s="123"/>
      <c r="D4" s="123"/>
      <c r="E4" s="123"/>
      <c r="F4" s="123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>
        <v>12</v>
      </c>
      <c r="D14" s="33">
        <f t="shared" si="0"/>
        <v>28.44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>
        <v>12</v>
      </c>
      <c r="D15" s="33">
        <f t="shared" si="0"/>
        <v>7.32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42</v>
      </c>
      <c r="B26" s="95">
        <v>1</v>
      </c>
      <c r="C26" s="36">
        <v>8</v>
      </c>
      <c r="D26" s="33">
        <f t="shared" si="0"/>
        <v>8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>
        <v>8</v>
      </c>
      <c r="D27" s="33">
        <f t="shared" si="0"/>
        <v>8.4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132</v>
      </c>
      <c r="B29" s="95">
        <v>1</v>
      </c>
      <c r="C29" s="36">
        <v>6</v>
      </c>
      <c r="D29" s="33">
        <f t="shared" si="0"/>
        <v>6</v>
      </c>
      <c r="E29" s="15"/>
      <c r="F29" s="96" t="s">
        <v>135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141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142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50</v>
      </c>
      <c r="B33" s="95">
        <v>15.74</v>
      </c>
      <c r="C33" s="36">
        <v>1</v>
      </c>
      <c r="D33" s="33">
        <f t="shared" si="0"/>
        <v>15.74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52</v>
      </c>
      <c r="B34" s="95">
        <v>1.55</v>
      </c>
      <c r="C34" s="36">
        <v>5</v>
      </c>
      <c r="D34" s="33">
        <f t="shared" si="0"/>
        <v>7.75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/>
      <c r="D35" s="33">
        <f t="shared" si="0"/>
        <v>0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139</v>
      </c>
      <c r="B37" s="95">
        <v>0.57999999999999996</v>
      </c>
      <c r="C37" s="36">
        <v>6</v>
      </c>
      <c r="D37" s="33">
        <f t="shared" si="0"/>
        <v>3.4799999999999995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162</v>
      </c>
      <c r="B38" s="95">
        <v>0.72</v>
      </c>
      <c r="C38" s="36">
        <v>6</v>
      </c>
      <c r="D38" s="33">
        <f t="shared" si="0"/>
        <v>4.32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138</v>
      </c>
      <c r="B39" s="95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101" t="s">
        <v>62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163</v>
      </c>
      <c r="B43" s="95">
        <v>7.68</v>
      </c>
      <c r="C43" s="36">
        <v>1</v>
      </c>
      <c r="D43" s="33">
        <f t="shared" si="0"/>
        <v>7.68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66</v>
      </c>
      <c r="B44" s="95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68</v>
      </c>
      <c r="B45" s="95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4" t="s">
        <v>70</v>
      </c>
      <c r="B46" s="95">
        <v>6.28</v>
      </c>
      <c r="C46" s="36">
        <v>2</v>
      </c>
      <c r="D46" s="33">
        <f t="shared" si="0"/>
        <v>12.56</v>
      </c>
      <c r="E46" s="15"/>
      <c r="F46" s="15"/>
      <c r="G46" s="15"/>
      <c r="H46" s="15"/>
      <c r="I46" s="15"/>
    </row>
    <row r="47" spans="1:11" x14ac:dyDescent="0.25">
      <c r="A47" s="94" t="s">
        <v>71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133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134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72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136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137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140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128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73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69</v>
      </c>
      <c r="B56" s="50"/>
      <c r="C56" s="29"/>
      <c r="D56" s="45">
        <f>SUM(D12:D55)*1.13</f>
        <v>123.94970000000002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74</v>
      </c>
      <c r="B59" s="22" t="s">
        <v>11</v>
      </c>
      <c r="C59" s="23" t="s">
        <v>12</v>
      </c>
      <c r="D59" s="24" t="s">
        <v>0</v>
      </c>
      <c r="E59" s="51"/>
      <c r="F59" s="21" t="s">
        <v>75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151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76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77</v>
      </c>
      <c r="B61" s="31">
        <v>0</v>
      </c>
      <c r="C61" s="52"/>
      <c r="D61" s="55">
        <f t="shared" ref="D61:D88" si="2">B61*C61</f>
        <v>0</v>
      </c>
      <c r="E61" s="26"/>
      <c r="F61" s="26" t="s">
        <v>78</v>
      </c>
      <c r="G61" s="58">
        <v>1.99</v>
      </c>
      <c r="H61" s="55"/>
      <c r="I61" s="55">
        <f t="shared" ref="I61:I88" si="3">G61*H61</f>
        <v>0</v>
      </c>
    </row>
    <row r="62" spans="1:10" x14ac:dyDescent="0.25">
      <c r="A62" s="94" t="s">
        <v>79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80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143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81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82</v>
      </c>
      <c r="B64" s="31">
        <v>4.25</v>
      </c>
      <c r="C64" s="52"/>
      <c r="D64" s="55">
        <f t="shared" si="2"/>
        <v>0</v>
      </c>
      <c r="E64" s="60"/>
      <c r="F64" s="94" t="s">
        <v>83</v>
      </c>
      <c r="G64" s="100">
        <v>1.177</v>
      </c>
      <c r="H64" s="59">
        <v>15</v>
      </c>
      <c r="I64" s="55">
        <f t="shared" si="3"/>
        <v>17.655000000000001</v>
      </c>
    </row>
    <row r="65" spans="1:10" x14ac:dyDescent="0.25">
      <c r="A65" s="94" t="s">
        <v>146</v>
      </c>
      <c r="B65" s="97">
        <v>0.30969999999999998</v>
      </c>
      <c r="C65" s="52"/>
      <c r="D65" s="55">
        <f t="shared" si="2"/>
        <v>0</v>
      </c>
      <c r="E65" s="60"/>
      <c r="F65" s="26" t="s">
        <v>84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147</v>
      </c>
      <c r="B66" s="97">
        <v>3.5400000000000001E-2</v>
      </c>
      <c r="C66" s="52"/>
      <c r="D66" s="55">
        <f t="shared" si="2"/>
        <v>0</v>
      </c>
      <c r="E66" s="60"/>
      <c r="F66" s="26" t="s">
        <v>85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148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149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144</v>
      </c>
      <c r="B69" s="31">
        <v>0.28999999999999998</v>
      </c>
      <c r="C69" s="52"/>
      <c r="D69" s="55">
        <f t="shared" si="2"/>
        <v>0</v>
      </c>
      <c r="E69" s="60"/>
      <c r="F69" s="94" t="s">
        <v>86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87</v>
      </c>
      <c r="B70" s="31">
        <v>2.4</v>
      </c>
      <c r="C70" s="52"/>
      <c r="D70" s="55">
        <f t="shared" si="2"/>
        <v>0</v>
      </c>
      <c r="E70" s="60"/>
      <c r="F70" s="26" t="s">
        <v>88</v>
      </c>
      <c r="G70" s="58">
        <v>0.85</v>
      </c>
      <c r="H70" s="55">
        <v>12</v>
      </c>
      <c r="I70" s="55">
        <f t="shared" si="3"/>
        <v>10.199999999999999</v>
      </c>
    </row>
    <row r="71" spans="1:10" x14ac:dyDescent="0.25">
      <c r="A71" s="94" t="s">
        <v>89</v>
      </c>
      <c r="B71" s="95">
        <v>8.8499999999999995E-2</v>
      </c>
      <c r="C71" s="52"/>
      <c r="D71" s="55">
        <f t="shared" si="2"/>
        <v>0</v>
      </c>
      <c r="E71" s="60"/>
      <c r="F71" s="94" t="s">
        <v>90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91</v>
      </c>
      <c r="B72" s="31">
        <v>0.18</v>
      </c>
      <c r="C72" s="52"/>
      <c r="D72" s="55">
        <f t="shared" si="2"/>
        <v>0</v>
      </c>
      <c r="E72" s="60"/>
      <c r="F72" s="26" t="s">
        <v>158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92</v>
      </c>
      <c r="B73" s="95">
        <v>0.13270000000000001</v>
      </c>
      <c r="C73" s="52">
        <v>20</v>
      </c>
      <c r="D73" s="55">
        <f t="shared" si="2"/>
        <v>2.6540000000000004</v>
      </c>
      <c r="E73" s="60"/>
      <c r="F73" s="94" t="s">
        <v>93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145</v>
      </c>
      <c r="B74" s="95">
        <v>6.1899999999999997E-2</v>
      </c>
      <c r="C74" s="52"/>
      <c r="D74" s="55"/>
      <c r="E74" s="60"/>
      <c r="F74" s="94" t="s">
        <v>153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154</v>
      </c>
      <c r="G75" s="100">
        <v>10.575200000000001</v>
      </c>
      <c r="H75" s="59"/>
      <c r="I75" s="55"/>
    </row>
    <row r="76" spans="1:10" x14ac:dyDescent="0.25">
      <c r="A76" s="26" t="s">
        <v>129</v>
      </c>
      <c r="B76" s="31">
        <v>0.2</v>
      </c>
      <c r="C76" s="52">
        <v>3</v>
      </c>
      <c r="D76" s="55">
        <f t="shared" si="2"/>
        <v>0.60000000000000009</v>
      </c>
      <c r="E76" s="60"/>
      <c r="F76" s="26" t="s">
        <v>130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94</v>
      </c>
      <c r="B77" s="31">
        <v>0.75</v>
      </c>
      <c r="C77" s="52"/>
      <c r="D77" s="55">
        <f t="shared" si="2"/>
        <v>0</v>
      </c>
      <c r="E77" s="26"/>
      <c r="F77" s="26" t="s">
        <v>95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96</v>
      </c>
      <c r="B78" s="31">
        <v>0.15</v>
      </c>
      <c r="C78" s="52">
        <v>4</v>
      </c>
      <c r="D78" s="55">
        <f t="shared" si="2"/>
        <v>0.6</v>
      </c>
      <c r="E78" s="26"/>
      <c r="F78" s="46" t="s">
        <v>97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150</v>
      </c>
      <c r="B79" s="95">
        <v>2.5663999999999998</v>
      </c>
      <c r="C79" s="62">
        <v>2</v>
      </c>
      <c r="D79" s="59">
        <f t="shared" si="2"/>
        <v>5.1327999999999996</v>
      </c>
      <c r="E79" s="26"/>
      <c r="F79" s="26" t="s">
        <v>98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99</v>
      </c>
      <c r="B80" s="31">
        <v>21.95</v>
      </c>
      <c r="C80" s="52"/>
      <c r="D80" s="55">
        <f t="shared" si="2"/>
        <v>0</v>
      </c>
      <c r="E80" s="26"/>
      <c r="F80" s="26" t="s">
        <v>100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101</v>
      </c>
      <c r="B81" s="31">
        <v>2.15</v>
      </c>
      <c r="C81" s="52"/>
      <c r="D81" s="55">
        <f t="shared" si="2"/>
        <v>0</v>
      </c>
      <c r="E81" s="26"/>
      <c r="F81" s="26" t="s">
        <v>102</v>
      </c>
      <c r="G81" s="58">
        <v>1.85</v>
      </c>
      <c r="H81" s="59">
        <v>1</v>
      </c>
      <c r="I81" s="55">
        <f t="shared" si="3"/>
        <v>1.85</v>
      </c>
    </row>
    <row r="82" spans="1:9" x14ac:dyDescent="0.25">
      <c r="A82" s="26" t="s">
        <v>103</v>
      </c>
      <c r="B82" s="31">
        <v>0</v>
      </c>
      <c r="C82" s="52"/>
      <c r="D82" s="55">
        <f t="shared" si="2"/>
        <v>0</v>
      </c>
      <c r="E82" s="26"/>
      <c r="F82" s="26" t="s">
        <v>104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164</v>
      </c>
      <c r="B83" s="38">
        <v>2.35</v>
      </c>
      <c r="C83" s="62">
        <v>3</v>
      </c>
      <c r="D83" s="59">
        <f t="shared" si="2"/>
        <v>7.0500000000000007</v>
      </c>
      <c r="E83" s="26"/>
      <c r="F83" s="26" t="s">
        <v>159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165</v>
      </c>
      <c r="B84" s="31">
        <v>1</v>
      </c>
      <c r="C84" s="52">
        <v>16</v>
      </c>
      <c r="D84" s="55">
        <f t="shared" si="2"/>
        <v>16</v>
      </c>
      <c r="E84" s="26"/>
      <c r="F84" s="26" t="s">
        <v>166</v>
      </c>
      <c r="G84" s="58">
        <v>0.88</v>
      </c>
      <c r="H84" s="59">
        <v>1</v>
      </c>
      <c r="I84" s="55">
        <f t="shared" si="3"/>
        <v>0.88</v>
      </c>
    </row>
    <row r="85" spans="1:9" x14ac:dyDescent="0.25">
      <c r="A85" s="94" t="s">
        <v>152</v>
      </c>
      <c r="B85" s="95">
        <v>1.7257</v>
      </c>
      <c r="C85" s="52"/>
      <c r="D85" s="63">
        <f t="shared" si="2"/>
        <v>0</v>
      </c>
      <c r="E85" s="26"/>
      <c r="F85" s="26" t="s">
        <v>167</v>
      </c>
      <c r="G85" s="58"/>
      <c r="H85" s="59">
        <v>1</v>
      </c>
      <c r="I85" s="63"/>
    </row>
    <row r="86" spans="1:9" x14ac:dyDescent="0.25">
      <c r="A86" s="26"/>
      <c r="B86" s="31"/>
      <c r="C86" s="52"/>
      <c r="D86" s="63"/>
      <c r="E86" s="26"/>
      <c r="F86" s="94" t="s">
        <v>131</v>
      </c>
      <c r="G86" s="100">
        <v>8.59</v>
      </c>
      <c r="H86" s="59"/>
      <c r="I86" s="63">
        <f t="shared" si="3"/>
        <v>0</v>
      </c>
    </row>
    <row r="87" spans="1:9" x14ac:dyDescent="0.25">
      <c r="A87" s="26"/>
      <c r="B87" s="31"/>
      <c r="C87" s="52"/>
      <c r="D87" s="63"/>
      <c r="E87" s="26"/>
      <c r="F87" s="46" t="s">
        <v>168</v>
      </c>
      <c r="G87" s="61">
        <v>2</v>
      </c>
      <c r="H87" s="59">
        <v>2</v>
      </c>
      <c r="I87" s="63">
        <f t="shared" si="3"/>
        <v>4</v>
      </c>
    </row>
    <row r="88" spans="1:9" ht="15.75" thickBot="1" x14ac:dyDescent="0.3">
      <c r="A88" s="26" t="s">
        <v>105</v>
      </c>
      <c r="B88" s="31">
        <v>1</v>
      </c>
      <c r="C88" s="52"/>
      <c r="D88" s="63">
        <f t="shared" si="2"/>
        <v>0</v>
      </c>
      <c r="E88" s="26"/>
      <c r="F88" s="26" t="s">
        <v>106</v>
      </c>
      <c r="G88" s="58">
        <v>45.95</v>
      </c>
      <c r="H88" s="59"/>
      <c r="I88" s="63">
        <f t="shared" si="3"/>
        <v>0</v>
      </c>
    </row>
    <row r="89" spans="1:9" ht="15" customHeight="1" thickBot="1" x14ac:dyDescent="0.3">
      <c r="A89" s="110" t="s">
        <v>69</v>
      </c>
      <c r="B89" s="111"/>
      <c r="C89" s="112"/>
      <c r="D89" s="113">
        <f>SUM(D60:D88)*1.13</f>
        <v>48.146588000000001</v>
      </c>
      <c r="E89" s="114"/>
      <c r="F89" s="110" t="s">
        <v>69</v>
      </c>
      <c r="G89" s="15"/>
      <c r="H89" s="15"/>
      <c r="I89" s="64">
        <f>SUM(I60:I88)*1.13</f>
        <v>40.381001999999995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107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5" t="s">
        <v>108</v>
      </c>
      <c r="B95" s="66"/>
      <c r="C95" s="67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109</v>
      </c>
      <c r="B96" s="69"/>
      <c r="C96" s="70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8" t="s">
        <v>110</v>
      </c>
      <c r="B97" s="69"/>
      <c r="C97" s="71">
        <f>C95*C96</f>
        <v>0</v>
      </c>
    </row>
    <row r="98" spans="1:3" ht="15.75" hidden="1" thickBot="1" x14ac:dyDescent="0.3">
      <c r="A98" s="1" t="s">
        <v>111</v>
      </c>
      <c r="B98" s="72"/>
      <c r="C98" s="73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5" t="s">
        <v>108</v>
      </c>
      <c r="B101" s="66"/>
      <c r="C101" s="67">
        <v>1617</v>
      </c>
    </row>
    <row r="102" spans="1:3" hidden="1" x14ac:dyDescent="0.25">
      <c r="A102" s="68" t="s">
        <v>112</v>
      </c>
      <c r="B102" s="69"/>
      <c r="C102" s="70">
        <v>0</v>
      </c>
    </row>
    <row r="103" spans="1:3" hidden="1" x14ac:dyDescent="0.25">
      <c r="A103" s="68" t="s">
        <v>110</v>
      </c>
      <c r="B103" s="69"/>
      <c r="C103" s="71">
        <f>C101*C102</f>
        <v>0</v>
      </c>
    </row>
    <row r="104" spans="1:3" ht="15.75" hidden="1" thickBot="1" x14ac:dyDescent="0.3">
      <c r="A104" s="1" t="s">
        <v>111</v>
      </c>
      <c r="B104" s="72"/>
      <c r="C104" s="73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4" t="s">
        <v>113</v>
      </c>
      <c r="B107" s="125"/>
      <c r="C107" s="126"/>
    </row>
    <row r="108" spans="1:3" hidden="1" x14ac:dyDescent="0.25">
      <c r="A108" s="65" t="s">
        <v>114</v>
      </c>
      <c r="B108" s="66"/>
      <c r="C108" s="67">
        <v>1617</v>
      </c>
    </row>
    <row r="109" spans="1:3" hidden="1" x14ac:dyDescent="0.25">
      <c r="A109" s="68" t="s">
        <v>115</v>
      </c>
      <c r="B109" s="69"/>
      <c r="C109" s="70">
        <v>0</v>
      </c>
    </row>
    <row r="110" spans="1:3" hidden="1" x14ac:dyDescent="0.25">
      <c r="A110" s="68" t="s">
        <v>110</v>
      </c>
      <c r="B110" s="69"/>
      <c r="C110" s="71">
        <f>C108*C109</f>
        <v>0</v>
      </c>
    </row>
    <row r="111" spans="1:3" ht="15.75" hidden="1" thickBot="1" x14ac:dyDescent="0.3">
      <c r="A111" s="1" t="s">
        <v>111</v>
      </c>
      <c r="B111" s="72"/>
      <c r="C111" s="73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27" t="s">
        <v>116</v>
      </c>
      <c r="B114" s="128"/>
      <c r="C114" s="129"/>
    </row>
    <row r="115" spans="1:7" ht="15.75" hidden="1" x14ac:dyDescent="0.25">
      <c r="A115" s="74" t="s">
        <v>117</v>
      </c>
      <c r="B115" s="75"/>
      <c r="C115" s="76">
        <v>0</v>
      </c>
    </row>
    <row r="116" spans="1:7" ht="15.75" hidden="1" x14ac:dyDescent="0.25">
      <c r="A116" s="74" t="s">
        <v>118</v>
      </c>
      <c r="B116" s="75"/>
      <c r="C116" s="76">
        <v>0</v>
      </c>
    </row>
    <row r="117" spans="1:7" ht="16.5" hidden="1" thickBot="1" x14ac:dyDescent="0.3">
      <c r="A117" s="77" t="s">
        <v>0</v>
      </c>
      <c r="B117" s="78"/>
      <c r="C117" s="79">
        <f>SUM(C115:C116)</f>
        <v>0</v>
      </c>
    </row>
    <row r="118" spans="1:7" ht="15.75" hidden="1" x14ac:dyDescent="0.25">
      <c r="A118" s="80"/>
      <c r="B118" s="81"/>
    </row>
    <row r="119" spans="1:7" ht="15.75" hidden="1" x14ac:dyDescent="0.25">
      <c r="A119" s="80"/>
      <c r="B119" s="81"/>
    </row>
    <row r="120" spans="1:7" ht="16.5" hidden="1" thickBot="1" x14ac:dyDescent="0.3">
      <c r="A120" s="127" t="s">
        <v>116</v>
      </c>
      <c r="B120" s="128"/>
      <c r="C120" s="129"/>
    </row>
    <row r="121" spans="1:7" ht="15.75" hidden="1" x14ac:dyDescent="0.25">
      <c r="A121" s="74" t="s">
        <v>117</v>
      </c>
      <c r="B121" s="75"/>
      <c r="C121" s="76">
        <v>0</v>
      </c>
    </row>
    <row r="122" spans="1:7" ht="15.75" hidden="1" x14ac:dyDescent="0.25">
      <c r="A122" s="82" t="s">
        <v>119</v>
      </c>
      <c r="B122" s="75"/>
      <c r="C122" s="76">
        <v>0</v>
      </c>
    </row>
    <row r="123" spans="1:7" ht="16.5" hidden="1" thickBot="1" x14ac:dyDescent="0.3">
      <c r="A123" s="77" t="s">
        <v>0</v>
      </c>
      <c r="B123" s="78"/>
      <c r="C123" s="79">
        <f>SUM(C121:C122)</f>
        <v>0</v>
      </c>
    </row>
    <row r="124" spans="1:7" ht="15.75" thickBot="1" x14ac:dyDescent="0.3"/>
    <row r="125" spans="1:7" ht="16.5" thickBot="1" x14ac:dyDescent="0.3">
      <c r="A125" s="127" t="s">
        <v>120</v>
      </c>
      <c r="B125" s="128"/>
      <c r="C125" s="129"/>
      <c r="D125" s="127" t="s">
        <v>121</v>
      </c>
      <c r="E125" s="128"/>
      <c r="F125" s="128"/>
      <c r="G125" s="129"/>
    </row>
    <row r="126" spans="1:7" ht="15.75" x14ac:dyDescent="0.25">
      <c r="A126" s="83" t="s">
        <v>122</v>
      </c>
      <c r="B126" s="75">
        <v>0</v>
      </c>
      <c r="C126" s="84">
        <f>D56*1.1</f>
        <v>136.34467000000004</v>
      </c>
      <c r="D126" s="85">
        <v>0.1</v>
      </c>
      <c r="E126" s="86"/>
      <c r="F126" s="86">
        <f>C126*D126</f>
        <v>13.634467000000004</v>
      </c>
      <c r="G126" s="67">
        <f>C126+F126</f>
        <v>149.97913700000004</v>
      </c>
    </row>
    <row r="127" spans="1:7" ht="15.75" x14ac:dyDescent="0.25">
      <c r="A127" s="83" t="s">
        <v>123</v>
      </c>
      <c r="B127" s="75">
        <v>0</v>
      </c>
      <c r="C127" s="84">
        <f>D89*1.1</f>
        <v>52.961246800000005</v>
      </c>
      <c r="D127" s="87">
        <v>0.1</v>
      </c>
      <c r="E127" s="6"/>
      <c r="F127" s="6">
        <f>C127*D127</f>
        <v>5.296124680000001</v>
      </c>
      <c r="G127" s="88">
        <f>C127+F127</f>
        <v>58.257371480000003</v>
      </c>
    </row>
    <row r="128" spans="1:7" ht="15.75" x14ac:dyDescent="0.25">
      <c r="A128" s="83" t="s">
        <v>124</v>
      </c>
      <c r="B128" s="75">
        <v>0</v>
      </c>
      <c r="C128" s="84">
        <f>I89*1.1</f>
        <v>44.419102199999998</v>
      </c>
      <c r="D128" s="87">
        <v>0.1</v>
      </c>
      <c r="E128" s="6"/>
      <c r="F128" s="6">
        <f>C128*D128</f>
        <v>4.4419102199999996</v>
      </c>
      <c r="G128" s="88">
        <f>C128+F128</f>
        <v>48.861012419999994</v>
      </c>
    </row>
    <row r="129" spans="1:7" ht="15.75" x14ac:dyDescent="0.25">
      <c r="A129" s="83" t="s">
        <v>125</v>
      </c>
      <c r="B129" s="75">
        <v>0</v>
      </c>
      <c r="C129" s="84">
        <v>959.88</v>
      </c>
      <c r="D129" s="87">
        <v>0.12</v>
      </c>
      <c r="E129" s="6"/>
      <c r="F129" s="6"/>
      <c r="G129" s="88">
        <f>C129*1.1</f>
        <v>1055.8680000000002</v>
      </c>
    </row>
    <row r="130" spans="1:7" ht="15.75" x14ac:dyDescent="0.25">
      <c r="A130" s="83" t="s">
        <v>126</v>
      </c>
      <c r="B130" s="75">
        <v>0</v>
      </c>
      <c r="C130" s="84">
        <v>35</v>
      </c>
      <c r="D130" s="87">
        <v>0</v>
      </c>
      <c r="E130" s="6"/>
      <c r="F130" s="6"/>
      <c r="G130" s="88">
        <v>150</v>
      </c>
    </row>
    <row r="131" spans="1:7" ht="15.75" x14ac:dyDescent="0.25">
      <c r="A131" s="83" t="s">
        <v>157</v>
      </c>
      <c r="B131" s="75">
        <v>0</v>
      </c>
      <c r="C131" s="84">
        <v>5</v>
      </c>
      <c r="D131" s="87"/>
      <c r="E131" s="6"/>
      <c r="F131" s="6"/>
      <c r="G131" s="88">
        <f>C131</f>
        <v>5</v>
      </c>
    </row>
    <row r="132" spans="1:7" ht="16.5" thickBot="1" x14ac:dyDescent="0.3">
      <c r="A132" s="89" t="s">
        <v>127</v>
      </c>
      <c r="B132" s="90">
        <f>SUM(B126:B130)</f>
        <v>0</v>
      </c>
      <c r="C132" s="91">
        <f>SUM(C126:C130)</f>
        <v>1228.6050190000001</v>
      </c>
      <c r="D132" s="92"/>
      <c r="E132" s="93"/>
      <c r="F132" s="93"/>
      <c r="G132" s="2">
        <f>SUM(G126:G131)</f>
        <v>1467.9655209000002</v>
      </c>
    </row>
    <row r="134" spans="1:7" x14ac:dyDescent="0.25"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topLeftCell="A4" workbookViewId="0">
      <selection activeCell="B6" sqref="B6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1</v>
      </c>
      <c r="C7" s="102" t="s">
        <v>160</v>
      </c>
      <c r="D7" s="103">
        <v>1467.97</v>
      </c>
      <c r="E7" s="109">
        <f>D7*B7</f>
        <v>1467.97</v>
      </c>
    </row>
    <row r="8" spans="2:14" x14ac:dyDescent="0.25">
      <c r="B8" s="104"/>
      <c r="C8" s="105" t="s">
        <v>155</v>
      </c>
      <c r="D8" s="103"/>
      <c r="E8" s="109"/>
    </row>
    <row r="9" spans="2:14" x14ac:dyDescent="0.25">
      <c r="B9" s="104"/>
      <c r="C9" s="105" t="s">
        <v>156</v>
      </c>
      <c r="D9" s="103"/>
      <c r="E9" s="109"/>
    </row>
    <row r="10" spans="2:14" x14ac:dyDescent="0.25">
      <c r="B10" s="104"/>
      <c r="C10" s="121" t="s">
        <v>161</v>
      </c>
      <c r="D10" s="103"/>
      <c r="E10" s="109"/>
    </row>
    <row r="11" spans="2:14" ht="26.25" x14ac:dyDescent="0.25">
      <c r="B11" s="115"/>
      <c r="C11" s="122" t="s">
        <v>169</v>
      </c>
      <c r="D11" s="103"/>
      <c r="E11" s="116"/>
    </row>
    <row r="12" spans="2:14" x14ac:dyDescent="0.25">
      <c r="B12" s="106"/>
      <c r="C12" s="106"/>
      <c r="D12" s="107" t="s">
        <v>0</v>
      </c>
      <c r="E12" s="120">
        <f>SUM(E7:E11)</f>
        <v>1467.97</v>
      </c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2021-05-12T15:35:51Z</dcterms:modified>
</cp:coreProperties>
</file>