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3-18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I129" i="5"/>
  <c r="I128" i="5"/>
  <c r="G130" i="5"/>
  <c r="G128" i="5"/>
  <c r="B131" i="5" l="1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C126" i="5" s="1"/>
  <c r="G126" i="5" s="1"/>
  <c r="D56" i="5"/>
  <c r="C125" i="5" s="1"/>
  <c r="E7" i="3"/>
  <c r="E12" i="3" s="1"/>
  <c r="C131" i="5" l="1"/>
  <c r="G125" i="5"/>
  <c r="G131" i="5" s="1"/>
  <c r="E13" i="3"/>
  <c r="E14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<sst xmlns="http://schemas.openxmlformats.org/spreadsheetml/2006/main" count="194" uniqueCount="170">
  <si>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</si>
  <si>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</si>
  <si>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</si>
  <si>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</si>
  <si>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</si>
  <si>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</si>
  <si>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</si>
  <si>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</si>
  <si>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</si>
  <si>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</si>
  <si>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</si>
  <si>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</si>
  <si>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</si>
  <si>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</si>
  <si>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</si>
  <si>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</si>
  <si>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</si>
  <si>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</si>
  <si>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</si>
  <si>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</si>
  <si>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</si>
  <si>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</si>
  <si>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</si>
  <si>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</si>
  <si>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</si>
  <si>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</si>
  <si>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</si>
  <si>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</si>
  <si>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</si>
  <si>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</si>
  <si>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</si>
  <si>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</si>
  <si>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</si>
  <si>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</si>
  <si>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</si>
  <si>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</si>
  <si>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</si>
  <si>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</si>
  <si>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</si>
  <si>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</si>
  <si>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</si>
  <si>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</si>
  <si>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</si>
  <si>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</si>
  <si>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</si>
  <si>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</si>
  <si>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</si>
  <si>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</si>
  <si>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</si>
  <si>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</si>
  <si>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</si>
  <si>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</si>
  <si>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</si>
  <si>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</si>
  <si>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</si>
  <si>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</si>
  <si>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</si>
  <si>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</si>
  <si>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</si>
  <si>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</si>
  <si>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</si>
  <si>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</si>
  <si>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</si>
  <si>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</si>
  <si>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</si>
  <si>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</si>
  <si>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</si>
  <si>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</si>
  <si>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</si>
  <si>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</si>
  <si>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</si>
  <si>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</si>
  <si>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</si>
  <si>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</si>
  <si>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</si>
  <si>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</si>
  <si>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</si>
  <si>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</si>
  <si>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</si>
  <si>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</si>
  <si>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</si>
  <si>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</si>
  <si>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</si>
  <si>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</si>
  <si>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</si>
  <si>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</si>
  <si>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</si>
  <si>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</si>
  <si>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</si>
  <si>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</si>
  <si>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</si>
  <si>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</si>
  <si>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</si>
  <si>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</si>
  <si>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</si>
  <si>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</si>
  <si>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</si>
  <si>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</si>
  <si>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</si>
  <si>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</si>
  <si>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</si>
  <si>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</si>
  <si>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</si>
  <si>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</si>
  <si>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</si>
  <si>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</si>
  <si>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</si>
  <si>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</si>
  <si>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</si>
  <si>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</si>
  <si>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</si>
  <si>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</si>
  <si>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</si>
  <si>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</si>
  <si>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</si>
  <si>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</si>
  <si>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</si>
  <si>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</si>
  <si>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</si>
  <si>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</si>
  <si>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</si>
  <si>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</si>
  <si>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</si>
  <si>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</si>
  <si>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</si>
  <si>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</si>
  <si>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</si>
  <si>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</si>
  <si>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</si>
  <si>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</si>
  <si>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</si>
  <si>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</si>
  <si>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</si>
  <si>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</si>
  <si>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</si>
  <si>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</si>
  <si>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</si>
  <si>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</si>
  <si>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</si>
  <si>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</si>
  <si>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</si>
  <si>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</si>
  <si>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</si>
  <si>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</si>
  <si>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</si>
  <si>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</si>
  <si>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</si>
  <si>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</si>
  <si>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</si>
  <si>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</si>
  <si>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</si>
  <si>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</si>
  <si>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</si>
  <si>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</si>
  <si>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</si>
  <si>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</si>
  <si>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</si>
  <si>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</si>
  <si>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</si>
  <si>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</si>
  <si>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</si>
  <si>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</si>
  <si>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</si>
  <si>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GASOLINA</t>
  </si>
  <si>
    <t>VALORES PARA COTIZACION CON 10% EN MATERIALES</t>
  </si>
  <si>
    <t xml:space="preserve">Instalación completa de equipo A/C </t>
  </si>
  <si>
    <t xml:space="preserve">Materiales completos </t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</si>
  <si>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Oficina Disal Lourdes segundo nivel </t>
    </r>
  </si>
  <si>
    <t xml:space="preserve">Equipo e instalación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</si>
  <si>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convencional marca ComfortStar 12,000 BTU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</si>
</sst>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17" fillId="0" borderId="9" xfId="1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2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91" activePane="bottomLeft" state="frozen"/>
      <selection pane="bottomLeft" activeCell="I130" sqref="I130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4" t="s">
        <v>8</v>
      </c>
      <c r="B3" s="124"/>
      <c r="C3" s="124"/>
      <c r="D3" s="124"/>
      <c r="E3" s="124"/>
      <c r="F3" s="124"/>
      <c r="G3" s="12"/>
      <c r="H3" s="12"/>
    </row>
    <row r="4" spans="1:10" ht="17.25" x14ac:dyDescent="0.25">
      <c r="A4" s="124"/>
      <c r="B4" s="124"/>
      <c r="C4" s="124"/>
      <c r="D4" s="124"/>
      <c r="E4" s="124"/>
      <c r="F4" s="124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8" t="s">
        <v>16</v>
      </c>
      <c r="B12" s="92">
        <v>0.37</v>
      </c>
      <c r="C12" s="26">
        <v>20</v>
      </c>
      <c r="D12" s="27">
        <f>C12*B12</f>
        <v>7.4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18</v>
      </c>
      <c r="B13" s="89">
        <v>0.88</v>
      </c>
      <c r="C13" s="31">
        <v>20</v>
      </c>
      <c r="D13" s="32">
        <f t="shared" ref="D13:D55" si="0">C13*B13</f>
        <v>17.600000000000001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20</v>
      </c>
      <c r="B14" s="89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22</v>
      </c>
      <c r="B15" s="89">
        <v>0.61</v>
      </c>
      <c r="C15" s="31"/>
      <c r="D15" s="32">
        <f t="shared" si="0"/>
        <v>0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24</v>
      </c>
      <c r="B16" s="89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90" t="s">
        <v>27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44</v>
      </c>
      <c r="B26" s="89">
        <v>1</v>
      </c>
      <c r="C26" s="35"/>
      <c r="D26" s="32">
        <f t="shared" si="0"/>
        <v>0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>
        <v>10</v>
      </c>
      <c r="D27" s="32">
        <f t="shared" si="0"/>
        <v>10.5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139</v>
      </c>
      <c r="B29" s="89">
        <v>1</v>
      </c>
      <c r="C29" s="35"/>
      <c r="D29" s="32">
        <f t="shared" si="0"/>
        <v>0</v>
      </c>
      <c r="E29" s="14"/>
      <c r="F29" s="90" t="s">
        <v>142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149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150</v>
      </c>
      <c r="B31" s="89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52</v>
      </c>
      <c r="B33" s="89">
        <v>15.74</v>
      </c>
      <c r="C33" s="35"/>
      <c r="D33" s="32">
        <f t="shared" si="0"/>
        <v>0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54</v>
      </c>
      <c r="B34" s="89">
        <v>1.55</v>
      </c>
      <c r="C34" s="35">
        <v>8</v>
      </c>
      <c r="D34" s="32">
        <f t="shared" si="0"/>
        <v>12.4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>
        <v>7</v>
      </c>
      <c r="D35" s="32">
        <f t="shared" si="0"/>
        <v>2.31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146</v>
      </c>
      <c r="B37" s="89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147</v>
      </c>
      <c r="B38" s="89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145</v>
      </c>
      <c r="B39" s="89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5" t="s">
        <v>64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67</v>
      </c>
      <c r="B43" s="89">
        <v>7.68</v>
      </c>
      <c r="C43" s="35">
        <v>1</v>
      </c>
      <c r="D43" s="32">
        <f t="shared" si="0"/>
        <v>7.68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69</v>
      </c>
      <c r="B44" s="89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71</v>
      </c>
      <c r="B45" s="89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0</v>
      </c>
    </row>
    <row r="46" spans="1:11" x14ac:dyDescent="0.25">
      <c r="A46" s="88" t="s">
        <v>73</v>
      </c>
      <c r="B46" s="89">
        <v>6.28</v>
      </c>
      <c r="C46" s="35">
        <v>1</v>
      </c>
      <c r="D46" s="32">
        <f t="shared" si="0"/>
        <v>6.28</v>
      </c>
      <c r="E46" s="14"/>
      <c r="F46" s="14"/>
      <c r="G46" s="14"/>
      <c r="H46" s="14"/>
      <c r="I46" s="14"/>
    </row>
    <row r="47" spans="1:11" x14ac:dyDescent="0.25">
      <c r="A47" s="88" t="s">
        <v>74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140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8" t="s">
        <v>141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8" t="s">
        <v>75</v>
      </c>
      <c r="B50" s="89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8" t="s">
        <v>143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8" t="s">
        <v>144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3" t="s">
        <v>148</v>
      </c>
      <c r="B53" s="89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25" t="s">
        <v>135</v>
      </c>
      <c r="B54" s="30">
        <v>8.75</v>
      </c>
      <c r="C54" s="35">
        <v>1</v>
      </c>
      <c r="D54" s="48">
        <f t="shared" si="0"/>
        <v>8.75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82.399599999999992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8" t="s">
        <v>159</v>
      </c>
      <c r="B60" s="92">
        <v>9.0708000000000002</v>
      </c>
      <c r="C60" s="51">
        <v>1</v>
      </c>
      <c r="D60" s="52">
        <f>C60*B60</f>
        <v>9.0708000000000002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8" t="s">
        <v>82</v>
      </c>
      <c r="B62" s="89">
        <v>0.44</v>
      </c>
      <c r="C62" s="51">
        <v>1</v>
      </c>
      <c r="D62" s="54">
        <f t="shared" si="2"/>
        <v>0.44</v>
      </c>
      <c r="E62" s="25"/>
      <c r="F62" s="88" t="s">
        <v>83</v>
      </c>
      <c r="G62" s="94">
        <v>2.4779</v>
      </c>
      <c r="H62" s="58"/>
      <c r="I62" s="54">
        <f t="shared" si="3"/>
        <v>0</v>
      </c>
    </row>
    <row r="63" spans="1:10" x14ac:dyDescent="0.25">
      <c r="A63" s="88" t="s">
        <v>151</v>
      </c>
      <c r="B63" s="89">
        <v>1.06</v>
      </c>
      <c r="C63" s="51">
        <v>1</v>
      </c>
      <c r="D63" s="54">
        <f t="shared" si="2"/>
        <v>1.06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8" t="s">
        <v>86</v>
      </c>
      <c r="G64" s="94">
        <v>1.177</v>
      </c>
      <c r="H64" s="58"/>
      <c r="I64" s="54">
        <f t="shared" si="3"/>
        <v>0</v>
      </c>
    </row>
    <row r="65" spans="1:10" x14ac:dyDescent="0.25">
      <c r="A65" s="88" t="s">
        <v>154</v>
      </c>
      <c r="B65" s="91">
        <v>0.30969999999999998</v>
      </c>
      <c r="C65" s="51">
        <v>10</v>
      </c>
      <c r="D65" s="54">
        <f t="shared" si="2"/>
        <v>3.0969999999999995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8" t="s">
        <v>155</v>
      </c>
      <c r="B66" s="91">
        <v>3.5400000000000001E-2</v>
      </c>
      <c r="C66" s="51"/>
      <c r="D66" s="54">
        <f t="shared" si="2"/>
        <v>0</v>
      </c>
      <c r="E66" s="59"/>
      <c r="F66" s="25" t="s">
        <v>88</v>
      </c>
      <c r="G66" s="57">
        <v>1.2</v>
      </c>
      <c r="H66" s="54">
        <v>20</v>
      </c>
      <c r="I66" s="54">
        <f t="shared" si="3"/>
        <v>24</v>
      </c>
    </row>
    <row r="67" spans="1:10" x14ac:dyDescent="0.25">
      <c r="A67" s="88" t="s">
        <v>156</v>
      </c>
      <c r="B67" s="91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8" t="s">
        <v>157</v>
      </c>
      <c r="B68" s="91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152</v>
      </c>
      <c r="B69" s="30">
        <v>0.28999999999999998</v>
      </c>
      <c r="C69" s="51"/>
      <c r="D69" s="54">
        <f t="shared" si="2"/>
        <v>0</v>
      </c>
      <c r="E69" s="59"/>
      <c r="F69" s="88" t="s">
        <v>89</v>
      </c>
      <c r="G69" s="94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/>
      <c r="D70" s="54">
        <f t="shared" si="2"/>
        <v>0</v>
      </c>
      <c r="E70" s="59"/>
      <c r="F70" s="25" t="s">
        <v>91</v>
      </c>
      <c r="G70" s="57">
        <v>0.85</v>
      </c>
      <c r="H70" s="54"/>
      <c r="I70" s="54">
        <f t="shared" si="3"/>
        <v>0</v>
      </c>
    </row>
    <row r="71" spans="1:10" x14ac:dyDescent="0.25">
      <c r="A71" s="88" t="s">
        <v>92</v>
      </c>
      <c r="B71" s="89">
        <v>8.8499999999999995E-2</v>
      </c>
      <c r="C71" s="51"/>
      <c r="D71" s="54">
        <f t="shared" si="2"/>
        <v>0</v>
      </c>
      <c r="E71" s="59"/>
      <c r="F71" s="88" t="s">
        <v>93</v>
      </c>
      <c r="G71" s="94">
        <v>8.81</v>
      </c>
      <c r="H71" s="54"/>
      <c r="I71" s="54">
        <f t="shared" si="3"/>
        <v>0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8" t="s">
        <v>96</v>
      </c>
      <c r="B73" s="89">
        <v>0.13270000000000001</v>
      </c>
      <c r="C73" s="51">
        <v>25</v>
      </c>
      <c r="D73" s="54">
        <f t="shared" si="2"/>
        <v>3.3175000000000003</v>
      </c>
      <c r="E73" s="59"/>
      <c r="F73" s="88" t="s">
        <v>97</v>
      </c>
      <c r="G73" s="94">
        <v>1.1504000000000001</v>
      </c>
      <c r="H73" s="58">
        <v>1</v>
      </c>
      <c r="I73" s="54">
        <f t="shared" si="3"/>
        <v>1.1504000000000001</v>
      </c>
    </row>
    <row r="74" spans="1:10" x14ac:dyDescent="0.25">
      <c r="A74" s="88" t="s">
        <v>153</v>
      </c>
      <c r="B74" s="89">
        <v>6.1899999999999997E-2</v>
      </c>
      <c r="C74" s="51"/>
      <c r="D74" s="54"/>
      <c r="E74" s="59"/>
      <c r="F74" s="88" t="s">
        <v>161</v>
      </c>
      <c r="G74" s="94">
        <v>11.327400000000001</v>
      </c>
      <c r="H74" s="58"/>
      <c r="I74" s="54"/>
    </row>
    <row r="75" spans="1:10" x14ac:dyDescent="0.25">
      <c r="A75" s="88"/>
      <c r="B75" s="89"/>
      <c r="C75" s="51"/>
      <c r="D75" s="54"/>
      <c r="E75" s="59"/>
      <c r="F75" s="88" t="s">
        <v>162</v>
      </c>
      <c r="G75" s="94">
        <v>10.575200000000001</v>
      </c>
      <c r="H75" s="58"/>
      <c r="I75" s="54"/>
    </row>
    <row r="76" spans="1:10" x14ac:dyDescent="0.25">
      <c r="A76" s="25" t="s">
        <v>136</v>
      </c>
      <c r="B76" s="30">
        <v>0.2</v>
      </c>
      <c r="C76" s="51"/>
      <c r="D76" s="54">
        <f t="shared" si="2"/>
        <v>0</v>
      </c>
      <c r="E76" s="59"/>
      <c r="F76" s="25" t="s">
        <v>137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>
        <v>4</v>
      </c>
      <c r="D78" s="54">
        <f t="shared" si="2"/>
        <v>0.6</v>
      </c>
      <c r="E78" s="25"/>
      <c r="F78" s="45" t="s">
        <v>101</v>
      </c>
      <c r="G78" s="60">
        <v>12.5</v>
      </c>
      <c r="H78" s="58"/>
      <c r="I78" s="58">
        <f t="shared" si="3"/>
        <v>0</v>
      </c>
      <c r="J78" s="55"/>
    </row>
    <row r="79" spans="1:10" x14ac:dyDescent="0.25">
      <c r="A79" s="88" t="s">
        <v>158</v>
      </c>
      <c r="B79" s="89">
        <v>2.5663999999999998</v>
      </c>
      <c r="C79" s="61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109</v>
      </c>
      <c r="B83" s="37">
        <v>2.35</v>
      </c>
      <c r="C83" s="61"/>
      <c r="D83" s="58">
        <f t="shared" si="2"/>
        <v>0</v>
      </c>
      <c r="E83" s="25"/>
      <c r="F83" s="25" t="s">
        <v>110</v>
      </c>
      <c r="G83" s="57">
        <v>0.1</v>
      </c>
      <c r="H83" s="58"/>
      <c r="I83" s="54">
        <f t="shared" si="3"/>
        <v>0</v>
      </c>
    </row>
    <row r="84" spans="1:9" x14ac:dyDescent="0.25">
      <c r="A84" s="25" t="s">
        <v>111</v>
      </c>
      <c r="B84" s="30">
        <v>1</v>
      </c>
      <c r="C84" s="51"/>
      <c r="D84" s="54">
        <f t="shared" si="2"/>
        <v>0</v>
      </c>
      <c r="E84" s="25"/>
      <c r="F84" s="25" t="s">
        <v>112</v>
      </c>
      <c r="G84" s="57">
        <v>0.88</v>
      </c>
      <c r="H84" s="58"/>
      <c r="I84" s="54">
        <f t="shared" si="3"/>
        <v>0</v>
      </c>
    </row>
    <row r="85" spans="1:9" x14ac:dyDescent="0.25">
      <c r="A85" s="88" t="s">
        <v>160</v>
      </c>
      <c r="B85" s="89">
        <v>1.7257</v>
      </c>
      <c r="C85" s="51"/>
      <c r="D85" s="62">
        <f t="shared" si="2"/>
        <v>0</v>
      </c>
      <c r="E85" s="25"/>
      <c r="F85" s="25"/>
      <c r="G85" s="57"/>
      <c r="H85" s="58"/>
      <c r="I85" s="62"/>
    </row>
    <row r="86" spans="1:9" x14ac:dyDescent="0.25">
      <c r="A86" s="25"/>
      <c r="B86" s="30"/>
      <c r="C86" s="51"/>
      <c r="D86" s="62"/>
      <c r="E86" s="25"/>
      <c r="F86" s="88" t="s">
        <v>138</v>
      </c>
      <c r="G86" s="94">
        <v>8.59</v>
      </c>
      <c r="H86" s="58"/>
      <c r="I86" s="62">
        <f t="shared" si="3"/>
        <v>0</v>
      </c>
    </row>
    <row r="87" spans="1:9" ht="15.75" thickBot="1" x14ac:dyDescent="0.3">
      <c r="A87" s="25" t="s">
        <v>113</v>
      </c>
      <c r="B87" s="30">
        <v>1</v>
      </c>
      <c r="C87" s="51"/>
      <c r="D87" s="62">
        <f t="shared" si="2"/>
        <v>0</v>
      </c>
      <c r="E87" s="25"/>
      <c r="F87" s="25" t="s">
        <v>114</v>
      </c>
      <c r="G87" s="57">
        <v>45.95</v>
      </c>
      <c r="H87" s="58"/>
      <c r="I87" s="62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19.871388999999997</v>
      </c>
      <c r="E88" s="14"/>
      <c r="F88" s="42" t="s">
        <v>72</v>
      </c>
      <c r="G88" s="14"/>
      <c r="H88" s="14"/>
      <c r="I88" s="63">
        <f>SUM(I60:I87)*1.13</f>
        <v>28.419951999999999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115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4" t="s">
        <v>116</v>
      </c>
      <c r="B94" s="65"/>
      <c r="C94" s="66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7" t="s">
        <v>117</v>
      </c>
      <c r="B95" s="68"/>
      <c r="C95" s="69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7" t="s">
        <v>118</v>
      </c>
      <c r="B96" s="68"/>
      <c r="C96" s="70">
        <f>C94*C95</f>
        <v>0</v>
      </c>
    </row>
    <row r="97" spans="1:3" ht="15.75" hidden="1" thickBot="1" x14ac:dyDescent="0.3">
      <c r="A97" s="1" t="s">
        <v>119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116</v>
      </c>
      <c r="B100" s="65"/>
      <c r="C100" s="66">
        <v>1617</v>
      </c>
    </row>
    <row r="101" spans="1:3" hidden="1" x14ac:dyDescent="0.25">
      <c r="A101" s="67" t="s">
        <v>120</v>
      </c>
      <c r="B101" s="68"/>
      <c r="C101" s="69">
        <v>0</v>
      </c>
    </row>
    <row r="102" spans="1:3" hidden="1" x14ac:dyDescent="0.25">
      <c r="A102" s="67" t="s">
        <v>118</v>
      </c>
      <c r="B102" s="68"/>
      <c r="C102" s="70">
        <f>C100*C101</f>
        <v>0</v>
      </c>
    </row>
    <row r="103" spans="1:3" ht="15.75" hidden="1" thickBot="1" x14ac:dyDescent="0.3">
      <c r="A103" s="1" t="s">
        <v>119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5" t="s">
        <v>121</v>
      </c>
      <c r="B106" s="126"/>
      <c r="C106" s="127"/>
    </row>
    <row r="107" spans="1:3" hidden="1" x14ac:dyDescent="0.25">
      <c r="A107" s="64" t="s">
        <v>122</v>
      </c>
      <c r="B107" s="65"/>
      <c r="C107" s="66">
        <v>1617</v>
      </c>
    </row>
    <row r="108" spans="1:3" hidden="1" x14ac:dyDescent="0.25">
      <c r="A108" s="67" t="s">
        <v>123</v>
      </c>
      <c r="B108" s="68"/>
      <c r="C108" s="69">
        <v>0</v>
      </c>
    </row>
    <row r="109" spans="1:3" hidden="1" x14ac:dyDescent="0.25">
      <c r="A109" s="67" t="s">
        <v>118</v>
      </c>
      <c r="B109" s="68"/>
      <c r="C109" s="70">
        <f>C107*C108</f>
        <v>0</v>
      </c>
    </row>
    <row r="110" spans="1:3" ht="15.75" hidden="1" thickBot="1" x14ac:dyDescent="0.3">
      <c r="A110" s="1" t="s">
        <v>119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9" ht="16.5" hidden="1" thickBot="1" x14ac:dyDescent="0.3">
      <c r="A113" s="128" t="s">
        <v>124</v>
      </c>
      <c r="B113" s="129"/>
      <c r="C113" s="130"/>
    </row>
    <row r="114" spans="1:9" ht="15.75" hidden="1" x14ac:dyDescent="0.25">
      <c r="A114" s="73" t="s">
        <v>125</v>
      </c>
      <c r="B114" s="74"/>
      <c r="C114" s="75">
        <v>0</v>
      </c>
    </row>
    <row r="115" spans="1:9" ht="15.75" hidden="1" x14ac:dyDescent="0.25">
      <c r="A115" s="73" t="s">
        <v>126</v>
      </c>
      <c r="B115" s="74"/>
      <c r="C115" s="75">
        <v>0</v>
      </c>
    </row>
    <row r="116" spans="1:9" ht="16.5" hidden="1" thickBot="1" x14ac:dyDescent="0.3">
      <c r="A116" s="76" t="s">
        <v>0</v>
      </c>
      <c r="B116" s="77"/>
      <c r="C116" s="78">
        <f>SUM(C114:C115)</f>
        <v>0</v>
      </c>
    </row>
    <row r="117" spans="1:9" ht="15.75" hidden="1" x14ac:dyDescent="0.25">
      <c r="A117" s="79"/>
      <c r="B117" s="80"/>
    </row>
    <row r="118" spans="1:9" ht="15.75" hidden="1" x14ac:dyDescent="0.25">
      <c r="A118" s="79"/>
      <c r="B118" s="80"/>
    </row>
    <row r="119" spans="1:9" ht="16.5" hidden="1" thickBot="1" x14ac:dyDescent="0.3">
      <c r="A119" s="128" t="s">
        <v>124</v>
      </c>
      <c r="B119" s="129"/>
      <c r="C119" s="130"/>
    </row>
    <row r="120" spans="1:9" ht="15.75" hidden="1" x14ac:dyDescent="0.25">
      <c r="A120" s="73" t="s">
        <v>125</v>
      </c>
      <c r="B120" s="74"/>
      <c r="C120" s="75">
        <v>0</v>
      </c>
    </row>
    <row r="121" spans="1:9" ht="15.75" hidden="1" x14ac:dyDescent="0.25">
      <c r="A121" s="81" t="s">
        <v>127</v>
      </c>
      <c r="B121" s="74"/>
      <c r="C121" s="75">
        <v>0</v>
      </c>
    </row>
    <row r="122" spans="1:9" ht="16.5" hidden="1" thickBot="1" x14ac:dyDescent="0.3">
      <c r="A122" s="76" t="s">
        <v>0</v>
      </c>
      <c r="B122" s="77"/>
      <c r="C122" s="78">
        <f>SUM(C120:C121)</f>
        <v>0</v>
      </c>
    </row>
    <row r="123" spans="1:9" ht="15.75" thickBot="1" x14ac:dyDescent="0.3"/>
    <row r="124" spans="1:9" ht="16.5" thickBot="1" x14ac:dyDescent="0.3">
      <c r="A124" s="128" t="s">
        <v>128</v>
      </c>
      <c r="B124" s="129"/>
      <c r="C124" s="130"/>
      <c r="D124" s="128" t="s">
        <v>164</v>
      </c>
      <c r="E124" s="129"/>
      <c r="F124" s="129"/>
      <c r="G124" s="130"/>
    </row>
    <row r="125" spans="1:9" ht="15.75" x14ac:dyDescent="0.25">
      <c r="A125" s="82" t="s">
        <v>129</v>
      </c>
      <c r="B125" s="74">
        <v>0</v>
      </c>
      <c r="C125" s="83">
        <f>D56</f>
        <v>82.399599999999992</v>
      </c>
      <c r="D125" s="84"/>
      <c r="E125" s="85"/>
      <c r="F125" s="85"/>
      <c r="G125" s="66">
        <f>C125*1.1</f>
        <v>90.639560000000003</v>
      </c>
    </row>
    <row r="126" spans="1:9" ht="15.75" x14ac:dyDescent="0.25">
      <c r="A126" s="82" t="s">
        <v>130</v>
      </c>
      <c r="B126" s="74">
        <v>0</v>
      </c>
      <c r="C126" s="83">
        <f>D88</f>
        <v>19.871388999999997</v>
      </c>
      <c r="D126" s="86"/>
      <c r="E126" s="5"/>
      <c r="F126" s="5"/>
      <c r="G126" s="87">
        <f>C126*1.1</f>
        <v>21.858527899999999</v>
      </c>
    </row>
    <row r="127" spans="1:9" ht="15.75" x14ac:dyDescent="0.25">
      <c r="A127" s="82" t="s">
        <v>131</v>
      </c>
      <c r="B127" s="74">
        <v>0</v>
      </c>
      <c r="C127" s="83">
        <f>I88</f>
        <v>28.419951999999999</v>
      </c>
      <c r="D127" s="86"/>
      <c r="E127" s="5"/>
      <c r="F127" s="5"/>
      <c r="G127" s="87">
        <f>C127*1.1</f>
        <v>31.261947200000002</v>
      </c>
    </row>
    <row r="128" spans="1:9" ht="15.75" x14ac:dyDescent="0.25">
      <c r="A128" s="82" t="s">
        <v>132</v>
      </c>
      <c r="B128" s="74">
        <v>0</v>
      </c>
      <c r="C128" s="83">
        <v>262.89999999999998</v>
      </c>
      <c r="D128" s="86"/>
      <c r="E128" s="5"/>
      <c r="F128" s="5"/>
      <c r="G128" s="87">
        <f>C128*1.1</f>
        <v>289.19</v>
      </c>
      <c r="I128" s="131">
        <f>G125+G126+G127</f>
        <v>143.76003510000001</v>
      </c>
    </row>
    <row r="129" spans="1:9" ht="15.75" x14ac:dyDescent="0.25">
      <c r="A129" s="82" t="s">
        <v>133</v>
      </c>
      <c r="B129" s="74">
        <v>0</v>
      </c>
      <c r="C129" s="83">
        <v>36</v>
      </c>
      <c r="D129" s="86"/>
      <c r="E129" s="5"/>
      <c r="F129" s="5"/>
      <c r="G129" s="87">
        <v>100</v>
      </c>
      <c r="I129" s="2">
        <f>G128+G129+G130</f>
        <v>394.19</v>
      </c>
    </row>
    <row r="130" spans="1:9" ht="16.5" thickBot="1" x14ac:dyDescent="0.3">
      <c r="A130" s="82" t="s">
        <v>163</v>
      </c>
      <c r="B130" s="74">
        <v>0</v>
      </c>
      <c r="C130" s="83">
        <v>5</v>
      </c>
      <c r="D130" s="86"/>
      <c r="E130" s="5"/>
      <c r="F130" s="5"/>
      <c r="G130" s="87">
        <f>C130</f>
        <v>5</v>
      </c>
    </row>
    <row r="131" spans="1:9" ht="16.5" thickBot="1" x14ac:dyDescent="0.3">
      <c r="A131" s="117" t="s">
        <v>134</v>
      </c>
      <c r="B131" s="115">
        <f>SUM(B125:B130)</f>
        <v>0</v>
      </c>
      <c r="C131" s="118">
        <f>SUM(C125:C130)</f>
        <v>434.59094099999993</v>
      </c>
      <c r="D131" s="116"/>
      <c r="E131" s="119"/>
      <c r="F131" s="119"/>
      <c r="G131" s="120">
        <f>SUM(G125:G130)</f>
        <v>537.95003510000004</v>
      </c>
    </row>
    <row r="133" spans="1:9" x14ac:dyDescent="0.25">
      <c r="G133" s="2"/>
    </row>
    <row r="135" spans="1:9" x14ac:dyDescent="0.25">
      <c r="G135" s="2"/>
    </row>
    <row r="136" spans="1:9" x14ac:dyDescent="0.25">
      <c r="G136" s="3"/>
    </row>
    <row r="137" spans="1:9" x14ac:dyDescent="0.25">
      <c r="G137" s="2"/>
    </row>
    <row r="138" spans="1:9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J17" sqref="J17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6" t="s">
        <v>6</v>
      </c>
      <c r="C6" s="97" t="s">
        <v>5</v>
      </c>
      <c r="D6" s="96" t="s">
        <v>4</v>
      </c>
      <c r="E6" s="98" t="s">
        <v>3</v>
      </c>
    </row>
    <row r="7" spans="2:14" x14ac:dyDescent="0.25">
      <c r="B7" s="113">
        <v>1</v>
      </c>
      <c r="C7" s="121" t="s">
        <v>165</v>
      </c>
      <c r="D7" s="122">
        <f>D9+D8</f>
        <v>537.95000000000005</v>
      </c>
      <c r="E7" s="123">
        <f>D7*B7</f>
        <v>537.95000000000005</v>
      </c>
    </row>
    <row r="8" spans="2:14" x14ac:dyDescent="0.25">
      <c r="B8" s="101"/>
      <c r="C8" s="102" t="s">
        <v>166</v>
      </c>
      <c r="D8" s="99">
        <v>143.76</v>
      </c>
      <c r="E8" s="114"/>
    </row>
    <row r="9" spans="2:14" x14ac:dyDescent="0.25">
      <c r="B9" s="101"/>
      <c r="C9" s="102" t="s">
        <v>168</v>
      </c>
      <c r="D9" s="99">
        <v>394.19</v>
      </c>
      <c r="E9" s="114"/>
    </row>
    <row r="10" spans="2:14" x14ac:dyDescent="0.25">
      <c r="B10" s="101"/>
      <c r="C10" s="103" t="s">
        <v>169</v>
      </c>
      <c r="D10" s="99"/>
      <c r="E10" s="100"/>
    </row>
    <row r="11" spans="2:14" x14ac:dyDescent="0.25">
      <c r="B11" s="104"/>
      <c r="C11" s="105" t="s">
        <v>167</v>
      </c>
      <c r="D11" s="106"/>
      <c r="E11" s="106"/>
    </row>
    <row r="12" spans="2:14" x14ac:dyDescent="0.25">
      <c r="B12" s="107"/>
      <c r="C12" s="107"/>
      <c r="D12" s="104" t="s">
        <v>2</v>
      </c>
      <c r="E12" s="108">
        <f>SUM(E7:E11)</f>
        <v>537.95000000000005</v>
      </c>
    </row>
    <row r="13" spans="2:14" x14ac:dyDescent="0.25">
      <c r="B13" s="107"/>
      <c r="C13" s="109"/>
      <c r="D13" s="110" t="s">
        <v>1</v>
      </c>
      <c r="E13" s="110">
        <f>E12*0.13</f>
        <v>69.933500000000009</v>
      </c>
    </row>
    <row r="14" spans="2:14" x14ac:dyDescent="0.25">
      <c r="B14" s="107"/>
      <c r="C14" s="107"/>
      <c r="D14" s="111" t="s">
        <v>0</v>
      </c>
      <c r="E14" s="112">
        <f>SUM(E12:E13)</f>
        <v>607.88350000000003</v>
      </c>
      <c r="J14" s="5"/>
      <c r="K14" s="5"/>
      <c r="L14" s="5"/>
      <c r="M14" s="5"/>
      <c r="N14" s="5"/>
    </row>
    <row r="15" spans="2:14" x14ac:dyDescent="0.25"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6"/>
      <c r="M17" s="5"/>
      <c r="N17" s="5"/>
    </row>
    <row r="18" spans="4:14" x14ac:dyDescent="0.25">
      <c r="J18" s="5"/>
      <c r="K18" s="5"/>
      <c r="L18" s="5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D22" s="4"/>
      <c r="J22" s="5"/>
      <c r="K22" s="5"/>
      <c r="L22" s="8"/>
      <c r="M22" s="5"/>
      <c r="N22" s="5"/>
    </row>
    <row r="23" spans="4:14" x14ac:dyDescent="0.25">
      <c r="D23" s="4"/>
      <c r="J23" s="5"/>
      <c r="K23" s="5"/>
      <c r="L23" s="5"/>
      <c r="M23" s="5"/>
      <c r="N23" s="5"/>
    </row>
    <row r="24" spans="4:14" x14ac:dyDescent="0.25">
      <c r="J24" s="5"/>
      <c r="K24" s="9"/>
      <c r="L24" s="8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2021-03-19T14:27:49Z</dcterms:modified>
</cp:coreProperties>
</file>