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3-48-martinexs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E15" i="3"/>
  <c r="E14" i="3"/>
  <c r="C128" i="5" l="1"/>
  <c r="I45" i="5"/>
  <c r="D85" i="5" l="1"/>
  <c r="D31" i="5"/>
  <c r="D30" i="5"/>
  <c r="D53" i="5"/>
  <c r="D52" i="5"/>
  <c r="D49" i="5"/>
  <c r="D48" i="5"/>
  <c r="I86" i="5"/>
  <c r="D54" i="5"/>
  <c r="B130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G128" i="5"/>
  <c r="E7" i="3"/>
  <c r="E13" i="3" s="1"/>
  <c r="C130" i="5" l="1"/>
  <c r="F125" i="5"/>
  <c r="G125" i="5" s="1"/>
  <c r="G130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<sst xmlns="http://schemas.openxmlformats.org/spreadsheetml/2006/main" count="195" uniqueCount="171">
  <si>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</si>
  <si>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</si>
  <si>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</si>
  <si>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</si>
  <si>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</si>
  <si>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</si>
  <si>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</si>
  <si>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</si>
  <si>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</si>
  <si>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</si>
  <si>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</si>
  <si>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</si>
  <si>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</si>
  <si>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</si>
  <si>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</si>
  <si>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</si>
  <si>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</si>
  <si>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</si>
  <si>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</si>
  <si>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</si>
  <si>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</si>
  <si>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</si>
  <si>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</si>
  <si>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</si>
  <si>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</si>
  <si>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</si>
  <si>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</si>
  <si>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</si>
  <si>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</si>
  <si>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</si>
  <si>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</si>
  <si>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</si>
  <si>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</si>
  <si>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</si>
  <si>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</si>
  <si>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</si>
  <si>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</si>
  <si>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</si>
  <si>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</si>
  <si>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</si>
  <si>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</si>
  <si>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</si>
  <si>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</si>
  <si>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</si>
  <si>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</si>
  <si>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</si>
  <si>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</si>
  <si>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</si>
  <si>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</si>
  <si>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</si>
  <si>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</si>
  <si>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</si>
  <si>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</si>
  <si>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</si>
  <si>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</si>
  <si>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</si>
  <si>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</si>
  <si>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</si>
  <si>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</si>
  <si>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</si>
  <si>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</si>
  <si>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</si>
  <si>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</si>
  <si>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</si>
  <si>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</si>
  <si>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</si>
  <si>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</si>
  <si>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</si>
  <si>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</si>
  <si>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</si>
  <si>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</si>
  <si>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</si>
  <si>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</si>
  <si>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</si>
  <si>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</si>
  <si>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</si>
  <si>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</si>
  <si>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</si>
  <si>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</si>
  <si>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</si>
  <si>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</si>
  <si>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</si>
  <si>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</si>
  <si>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</si>
  <si>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</si>
  <si>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</si>
  <si>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</si>
  <si>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</si>
  <si>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</si>
  <si>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</si>
  <si>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</si>
  <si>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</si>
  <si>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</si>
  <si>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</si>
  <si>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</si>
  <si>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</si>
  <si>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</si>
  <si>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</si>
  <si>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</si>
  <si>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</si>
  <si>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</si>
  <si>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</si>
  <si>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</si>
  <si>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</si>
  <si>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</si>
  <si>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</si>
  <si>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</si>
  <si>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</si>
  <si>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</si>
  <si>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</si>
  <si>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</si>
  <si>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</si>
  <si>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</si>
  <si>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</si>
  <si>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</si>
  <si>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</si>
  <si>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</si>
  <si>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</si>
  <si>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</si>
  <si>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</si>
  <si>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</si>
  <si>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</si>
  <si>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</si>
  <si>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</si>
  <si>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</si>
  <si>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</si>
  <si>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</si>
  <si>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</si>
  <si>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</si>
  <si>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</si>
  <si>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</si>
  <si>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</si>
  <si>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</si>
  <si>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</si>
  <si>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</si>
  <si>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</si>
  <si>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</si>
  <si>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</si>
  <si>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</si>
  <si>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</si>
  <si>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</si>
  <si>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</si>
  <si>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</si>
  <si>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</si>
  <si>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</si>
  <si>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</si>
  <si>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</si>
  <si>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</si>
  <si>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</si>
  <si>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</si>
  <si>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</si>
  <si>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</si>
  <si>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</si>
  <si>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</si>
  <si>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</si>
  <si>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</si>
  <si>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</si>
  <si>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</si>
  <si>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</si>
  <si>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</si>
  <si>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</si>
  <si>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</si>
  <si>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</si>
  <si>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</si>
  <si>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</si>
  <si>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</si>
  <si>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Carga de gas R-410</t>
  </si>
  <si>
    <t>Rastreo y reparación de fuga en tubería gas, recarga de gas R-410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</si>
  <si>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Mini Split marca York 24,000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</si>
  <si>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Cocina</t>
    </r>
  </si>
  <si>
    <t xml:space="preserve">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</si>
</sst>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7"/>
  <sheetViews>
    <sheetView workbookViewId="0">
      <pane ySplit="9" topLeftCell="A43" activePane="bottomLeft" state="frozen"/>
      <selection pane="bottomLeft" activeCell="A46" sqref="A46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19" t="s">
        <v>8</v>
      </c>
      <c r="B3" s="119"/>
      <c r="C3" s="119"/>
      <c r="D3" s="119"/>
      <c r="E3" s="119"/>
      <c r="F3" s="119"/>
      <c r="G3" s="13"/>
      <c r="H3" s="13"/>
    </row>
    <row r="4" spans="1:10" ht="17.25" x14ac:dyDescent="0.25">
      <c r="A4" s="119"/>
      <c r="B4" s="119"/>
      <c r="C4" s="119"/>
      <c r="D4" s="119"/>
      <c r="E4" s="119"/>
      <c r="F4" s="119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>
        <v>9</v>
      </c>
      <c r="D14" s="33">
        <f t="shared" si="0"/>
        <v>21.330000000000002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>
        <v>9</v>
      </c>
      <c r="D15" s="33">
        <f t="shared" si="0"/>
        <v>5.49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>
        <v>6</v>
      </c>
      <c r="D26" s="33">
        <f t="shared" si="0"/>
        <v>6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>
        <v>6</v>
      </c>
      <c r="D29" s="33">
        <f t="shared" si="0"/>
        <v>6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>
        <v>1</v>
      </c>
      <c r="D33" s="33">
        <f t="shared" si="0"/>
        <v>15.74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>
        <v>6</v>
      </c>
      <c r="D35" s="33">
        <f t="shared" si="0"/>
        <v>1.98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>
        <v>6</v>
      </c>
      <c r="D36" s="33">
        <f t="shared" si="0"/>
        <v>1.44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>
        <v>1</v>
      </c>
      <c r="D46" s="33">
        <f t="shared" si="0"/>
        <v>6.28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81.292199999999994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>
        <v>0</v>
      </c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>
        <v>22</v>
      </c>
      <c r="I64" s="55">
        <f t="shared" si="3"/>
        <v>25.894000000000002</v>
      </c>
    </row>
    <row r="65" spans="1:10" x14ac:dyDescent="0.25">
      <c r="A65" s="94" t="s">
        <v>155</v>
      </c>
      <c r="B65" s="97">
        <v>0.30969999999999998</v>
      </c>
      <c r="C65" s="52">
        <v>5</v>
      </c>
      <c r="D65" s="55">
        <f t="shared" si="2"/>
        <v>1.5484999999999998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>
        <v>5</v>
      </c>
      <c r="D66" s="55">
        <f t="shared" si="2"/>
        <v>0.17699999999999999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>
        <v>6</v>
      </c>
      <c r="D70" s="55">
        <f t="shared" si="2"/>
        <v>14.399999999999999</v>
      </c>
      <c r="E70" s="60"/>
      <c r="F70" s="26" t="s">
        <v>91</v>
      </c>
      <c r="G70" s="58">
        <v>0.85</v>
      </c>
      <c r="H70" s="55">
        <v>9</v>
      </c>
      <c r="I70" s="55">
        <f t="shared" si="3"/>
        <v>7.6499999999999995</v>
      </c>
    </row>
    <row r="71" spans="1:10" x14ac:dyDescent="0.25">
      <c r="A71" s="94" t="s">
        <v>92</v>
      </c>
      <c r="B71" s="95">
        <v>8.8499999999999995E-2</v>
      </c>
      <c r="C71" s="52">
        <v>5</v>
      </c>
      <c r="D71" s="55">
        <f t="shared" si="2"/>
        <v>0.4425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>
        <v>25</v>
      </c>
      <c r="D73" s="55">
        <f t="shared" si="2"/>
        <v>3.3175000000000003</v>
      </c>
      <c r="E73" s="60"/>
      <c r="F73" s="94" t="s">
        <v>97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>
        <v>1</v>
      </c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>
        <v>6</v>
      </c>
      <c r="D78" s="55">
        <f t="shared" si="2"/>
        <v>0.89999999999999991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>
        <v>1</v>
      </c>
      <c r="D79" s="59">
        <f t="shared" si="2"/>
        <v>2.5663999999999998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>
        <v>1</v>
      </c>
      <c r="I81" s="55">
        <f t="shared" si="3"/>
        <v>1.85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>
        <v>2</v>
      </c>
      <c r="D83" s="59">
        <f t="shared" si="2"/>
        <v>4.7</v>
      </c>
      <c r="E83" s="26"/>
      <c r="F83" s="26" t="s">
        <v>110</v>
      </c>
      <c r="G83" s="58">
        <v>0.1</v>
      </c>
      <c r="H83" s="59">
        <v>50</v>
      </c>
      <c r="I83" s="55">
        <f t="shared" si="3"/>
        <v>5</v>
      </c>
    </row>
    <row r="84" spans="1:9" x14ac:dyDescent="0.25">
      <c r="A84" s="26" t="s">
        <v>111</v>
      </c>
      <c r="B84" s="31">
        <v>1</v>
      </c>
      <c r="C84" s="52">
        <v>16</v>
      </c>
      <c r="D84" s="55">
        <f t="shared" si="2"/>
        <v>16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9.5" thickBot="1" x14ac:dyDescent="0.35">
      <c r="A88" s="43" t="s">
        <v>72</v>
      </c>
      <c r="B88" s="50"/>
      <c r="C88" s="29"/>
      <c r="D88" s="45">
        <f>SUM(D60:D87)*1.13</f>
        <v>60.525850999999996</v>
      </c>
      <c r="E88" s="15"/>
      <c r="F88" s="43" t="s">
        <v>72</v>
      </c>
      <c r="G88" s="15"/>
      <c r="H88" s="15"/>
      <c r="I88" s="64">
        <f>SUM(I60:I87)*1.13</f>
        <v>55.351920000000007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0" t="s">
        <v>121</v>
      </c>
      <c r="B106" s="121"/>
      <c r="C106" s="122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3" t="s">
        <v>124</v>
      </c>
      <c r="B113" s="124"/>
      <c r="C113" s="125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3" t="s">
        <v>124</v>
      </c>
      <c r="B119" s="124"/>
      <c r="C119" s="125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3" t="s">
        <v>128</v>
      </c>
      <c r="B124" s="124"/>
      <c r="C124" s="125"/>
      <c r="D124" s="123" t="s">
        <v>129</v>
      </c>
      <c r="E124" s="124"/>
      <c r="F124" s="124"/>
      <c r="G124" s="125"/>
    </row>
    <row r="125" spans="1:7" ht="15.75" x14ac:dyDescent="0.25">
      <c r="A125" s="83" t="s">
        <v>130</v>
      </c>
      <c r="B125" s="75">
        <v>0</v>
      </c>
      <c r="C125" s="84">
        <f>D56*1.1</f>
        <v>89.421419999999998</v>
      </c>
      <c r="D125" s="85">
        <v>0.1</v>
      </c>
      <c r="E125" s="86"/>
      <c r="F125" s="86">
        <f>C125*D125</f>
        <v>8.9421420000000005</v>
      </c>
      <c r="G125" s="67">
        <f>C125+F125</f>
        <v>98.363562000000002</v>
      </c>
    </row>
    <row r="126" spans="1:7" ht="15.75" x14ac:dyDescent="0.25">
      <c r="A126" s="83" t="s">
        <v>131</v>
      </c>
      <c r="B126" s="75">
        <v>0</v>
      </c>
      <c r="C126" s="84">
        <f>D88*1.1</f>
        <v>66.578436100000005</v>
      </c>
      <c r="D126" s="87">
        <v>0.1</v>
      </c>
      <c r="E126" s="6"/>
      <c r="F126" s="6">
        <f>C126*D126</f>
        <v>6.6578436100000005</v>
      </c>
      <c r="G126" s="88">
        <f>C126+F126</f>
        <v>73.236279710000005</v>
      </c>
    </row>
    <row r="127" spans="1:7" ht="15.75" x14ac:dyDescent="0.25">
      <c r="A127" s="83" t="s">
        <v>132</v>
      </c>
      <c r="B127" s="75">
        <v>0</v>
      </c>
      <c r="C127" s="84">
        <f>I88*1.1</f>
        <v>60.887112000000009</v>
      </c>
      <c r="D127" s="87">
        <v>0.1</v>
      </c>
      <c r="E127" s="6"/>
      <c r="F127" s="6">
        <f>C127*D127</f>
        <v>6.0887112000000014</v>
      </c>
      <c r="G127" s="88">
        <f>C127+F127</f>
        <v>66.975823200000008</v>
      </c>
    </row>
    <row r="128" spans="1:7" ht="15.75" x14ac:dyDescent="0.25">
      <c r="A128" s="83" t="s">
        <v>133</v>
      </c>
      <c r="B128" s="75">
        <v>0</v>
      </c>
      <c r="C128" s="84">
        <f>I45*1.1</f>
        <v>0</v>
      </c>
      <c r="D128" s="87">
        <v>0.12</v>
      </c>
      <c r="E128" s="6"/>
      <c r="F128" s="6"/>
      <c r="G128" s="88">
        <f>C128+F128</f>
        <v>0</v>
      </c>
    </row>
    <row r="129" spans="1:7" ht="15.75" x14ac:dyDescent="0.25">
      <c r="A129" s="83" t="s">
        <v>134</v>
      </c>
      <c r="B129" s="75"/>
      <c r="C129" s="84">
        <v>100</v>
      </c>
      <c r="D129" s="87">
        <v>0</v>
      </c>
      <c r="E129" s="6"/>
      <c r="F129" s="6"/>
      <c r="G129" s="88">
        <v>75</v>
      </c>
    </row>
    <row r="130" spans="1:7" ht="16.5" thickBot="1" x14ac:dyDescent="0.3">
      <c r="A130" s="89" t="s">
        <v>135</v>
      </c>
      <c r="B130" s="90">
        <f>SUM(B125:B129)</f>
        <v>0</v>
      </c>
      <c r="C130" s="91">
        <f>SUM(C125:C129)</f>
        <v>316.88696809999999</v>
      </c>
      <c r="D130" s="92"/>
      <c r="E130" s="93"/>
      <c r="F130" s="93"/>
      <c r="G130" s="2">
        <f>SUM(G125:G129)</f>
        <v>313.57566491</v>
      </c>
    </row>
    <row r="132" spans="1:7" x14ac:dyDescent="0.25">
      <c r="G132" s="3"/>
    </row>
    <row r="134" spans="1:7" x14ac:dyDescent="0.25">
      <c r="G134" s="3"/>
    </row>
    <row r="135" spans="1:7" x14ac:dyDescent="0.25">
      <c r="G135" s="4"/>
    </row>
    <row r="136" spans="1:7" x14ac:dyDescent="0.25">
      <c r="G136" s="3"/>
    </row>
    <row r="137" spans="1:7" x14ac:dyDescent="0.25">
      <c r="G137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G24" sqref="G2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26" t="s">
        <v>6</v>
      </c>
      <c r="C6" s="127" t="s">
        <v>5</v>
      </c>
      <c r="D6" s="126" t="s">
        <v>4</v>
      </c>
      <c r="E6" s="128" t="s">
        <v>3</v>
      </c>
    </row>
    <row r="7" spans="2:14" x14ac:dyDescent="0.25">
      <c r="B7" s="117">
        <v>1</v>
      </c>
      <c r="C7" s="102" t="s">
        <v>167</v>
      </c>
      <c r="D7" s="103">
        <v>125</v>
      </c>
      <c r="E7" s="118">
        <f>D7*B7</f>
        <v>125</v>
      </c>
    </row>
    <row r="8" spans="2:14" x14ac:dyDescent="0.25">
      <c r="B8" s="105"/>
      <c r="C8" s="106" t="s">
        <v>164</v>
      </c>
      <c r="D8" s="103"/>
      <c r="E8" s="118"/>
    </row>
    <row r="9" spans="2:14" x14ac:dyDescent="0.25">
      <c r="B9" s="105"/>
      <c r="C9" s="106" t="s">
        <v>165</v>
      </c>
      <c r="D9" s="103"/>
      <c r="E9" s="118"/>
    </row>
    <row r="10" spans="2:14" x14ac:dyDescent="0.25">
      <c r="B10" s="105"/>
      <c r="C10" s="106" t="s">
        <v>166</v>
      </c>
      <c r="D10" s="103"/>
      <c r="E10" s="118"/>
    </row>
    <row r="11" spans="2:14" x14ac:dyDescent="0.25">
      <c r="B11" s="105"/>
      <c r="C11" s="107" t="s">
        <v>168</v>
      </c>
      <c r="D11" s="103"/>
      <c r="E11" s="104"/>
    </row>
    <row r="12" spans="2:14" x14ac:dyDescent="0.25">
      <c r="B12" s="108"/>
      <c r="C12" s="109" t="s">
        <v>169</v>
      </c>
      <c r="D12" s="110"/>
      <c r="E12" s="110"/>
    </row>
    <row r="13" spans="2:14" x14ac:dyDescent="0.25">
      <c r="B13" s="111"/>
      <c r="C13" s="111"/>
      <c r="D13" s="108" t="s">
        <v>2</v>
      </c>
      <c r="E13" s="112">
        <f>SUM(E7:E12)</f>
        <v>125</v>
      </c>
    </row>
    <row r="14" spans="2:14" x14ac:dyDescent="0.25">
      <c r="B14" s="111"/>
      <c r="C14" s="111"/>
      <c r="D14" s="108" t="s">
        <v>170</v>
      </c>
      <c r="E14" s="112">
        <f>E13*0.1</f>
        <v>12.5</v>
      </c>
    </row>
    <row r="15" spans="2:14" x14ac:dyDescent="0.25">
      <c r="B15" s="111"/>
      <c r="C15" s="113"/>
      <c r="D15" s="114" t="s">
        <v>1</v>
      </c>
      <c r="E15" s="114">
        <f>(E13-E14)*0.13</f>
        <v>14.625</v>
      </c>
    </row>
    <row r="16" spans="2:14" x14ac:dyDescent="0.25">
      <c r="B16" s="111"/>
      <c r="C16" s="111"/>
      <c r="D16" s="115" t="s">
        <v>0</v>
      </c>
      <c r="E16" s="116">
        <f>(E13-E14)+E15</f>
        <v>127.125</v>
      </c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2021-03-02T20:23:28Z</dcterms:modified>
</cp:coreProperties>
</file>