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13-48-martinexs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3" l="1"/>
  <c r="E15" i="3"/>
  <c r="E14" i="3"/>
  <c r="C128" i="5" l="1"/>
  <c r="I45" i="5"/>
  <c r="D85" i="5" l="1"/>
  <c r="D31" i="5"/>
  <c r="D30" i="5"/>
  <c r="D53" i="5"/>
  <c r="D52" i="5"/>
  <c r="D49" i="5"/>
  <c r="D48" i="5"/>
  <c r="I86" i="5"/>
  <c r="D54" i="5"/>
  <c r="B130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G128" i="5"/>
  <c r="E7" i="3"/>
  <c r="E13" i="3" s="1"/>
  <c r="C130" i="5" l="1"/>
  <c r="F125" i="5"/>
  <c r="G125" i="5" s="1"/>
  <c r="G130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<sst xmlns="http://schemas.openxmlformats.org/spreadsheetml/2006/main" count="195" uniqueCount="171">
  <si>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</si>
  <si>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</si>
  <si>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</si>
  <si>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</si>
  <si>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</si>
  <si>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</si>
  <si>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</si>
  <si>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</si>
  <si>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</si>
  <si>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</si>
  <si>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</si>
  <si>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</si>
  <si>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</si>
  <si>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</si>
  <si>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</si>
  <si>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</si>
  <si>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</si>
  <si>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</si>
  <si>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</si>
  <si>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</si>
  <si>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</si>
  <si>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</si>
  <si>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</si>
  <si>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</si>
  <si>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</si>
  <si>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</si>
  <si>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</si>
  <si>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</si>
  <si>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</si>
  <si>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</si>
  <si>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</si>
  <si>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</si>
  <si>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</si>
  <si>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</si>
  <si>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</si>
  <si>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</si>
  <si>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</si>
  <si>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</si>
  <si>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</si>
  <si>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</si>
  <si>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</si>
  <si>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</si>
  <si>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</si>
  <si>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</si>
  <si>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</si>
  <si>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</si>
  <si>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</si>
  <si>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</si>
  <si>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</si>
  <si>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</si>
  <si>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</si>
  <si>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</si>
  <si>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</si>
  <si>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</si>
  <si>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</si>
  <si>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</si>
  <si>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</si>
  <si>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</si>
  <si>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</si>
  <si>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</si>
  <si>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</si>
  <si>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</si>
  <si>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</si>
  <si>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</si>
  <si>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</si>
  <si>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</si>
  <si>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</si>
  <si>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</si>
  <si>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</si>
  <si>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</si>
  <si>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</si>
  <si>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</si>
  <si>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</si>
  <si>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</si>
  <si>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</si>
  <si>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</si>
  <si>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</si>
  <si>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</si>
  <si>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</si>
  <si>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</si>
  <si>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</si>
  <si>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</si>
  <si>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</si>
  <si>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</si>
  <si>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</si>
  <si>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</si>
  <si>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</si>
  <si>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</si>
  <si>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</si>
  <si>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</si>
  <si>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</si>
  <si>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</si>
  <si>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</si>
  <si>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</si>
  <si>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</si>
  <si>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</si>
  <si>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</si>
  <si>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</si>
  <si>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</si>
  <si>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</si>
  <si>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</si>
  <si>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</si>
  <si>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</si>
  <si>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</si>
  <si>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</si>
  <si>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</si>
  <si>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</si>
  <si>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</si>
  <si>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</si>
  <si>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</si>
  <si>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</si>
  <si>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</si>
  <si>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</si>
  <si>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</si>
  <si>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</si>
  <si>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</si>
  <si>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</si>
  <si>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</si>
  <si>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</si>
  <si>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</si>
  <si>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</si>
  <si>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</si>
  <si>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</si>
  <si>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</si>
  <si>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</si>
  <si>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</si>
  <si>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</si>
  <si>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</si>
  <si>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</si>
  <si>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</si>
  <si>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</si>
  <si>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</si>
  <si>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</si>
  <si>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</si>
  <si>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</si>
  <si>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</si>
  <si>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</si>
  <si>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</si>
  <si>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</si>
  <si>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</si>
  <si>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</si>
  <si>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</si>
  <si>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</si>
  <si>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</si>
  <si>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</si>
  <si>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</si>
  <si>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</si>
  <si>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</si>
  <si>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</si>
  <si>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</si>
  <si>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</si>
  <si>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</si>
  <si>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</si>
  <si>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</si>
  <si>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</si>
  <si>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</si>
  <si>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</si>
  <si>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</si>
  <si>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</si>
  <si>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</si>
  <si>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</si>
  <si>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</si>
  <si>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</si>
  <si>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</si>
  <si>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</si>
  <si>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</si>
  <si>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Carga de gas R-410</t>
  </si>
  <si>
    <t>Rastreo y reparación de fuga en tubería gas, recarga de gas R-410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</si>
  <si>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Mini Split marca York 24,000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</si>
  <si>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>Cocina</t>
    </r>
  </si>
  <si>
    <t xml:space="preserve">Descuento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</si>
</sst>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7"/>
  <sheetViews>
    <sheetView workbookViewId="0">
      <pane ySplit="9" topLeftCell="A43" activePane="bottomLeft" state="frozen"/>
      <selection pane="bottomLeft" activeCell="A46" sqref="A46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19" t="s">
        <v>8</v>
      </c>
      <c r="B3" s="119"/>
      <c r="C3" s="119"/>
      <c r="D3" s="119"/>
      <c r="E3" s="119"/>
      <c r="F3" s="119"/>
      <c r="G3" s="13"/>
      <c r="H3" s="13"/>
    </row>
    <row r="4" spans="1:10" ht="17.25" x14ac:dyDescent="0.25">
      <c r="A4" s="119"/>
      <c r="B4" s="119"/>
      <c r="C4" s="119"/>
      <c r="D4" s="119"/>
      <c r="E4" s="119"/>
      <c r="F4" s="119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>
        <v>9</v>
      </c>
      <c r="D14" s="33">
        <f t="shared" si="0"/>
        <v>21.330000000000002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>
        <v>9</v>
      </c>
      <c r="D15" s="33">
        <f t="shared" si="0"/>
        <v>5.49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44</v>
      </c>
      <c r="B26" s="95">
        <v>1</v>
      </c>
      <c r="C26" s="36">
        <v>6</v>
      </c>
      <c r="D26" s="33">
        <f t="shared" si="0"/>
        <v>6</v>
      </c>
      <c r="E26" s="15"/>
      <c r="F26" s="29" t="s">
        <v>45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46</v>
      </c>
      <c r="B27" s="31">
        <v>1.05</v>
      </c>
      <c r="C27" s="36"/>
      <c r="D27" s="33">
        <f t="shared" si="0"/>
        <v>0</v>
      </c>
      <c r="E27" s="15"/>
      <c r="F27" s="29" t="s">
        <v>47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48</v>
      </c>
      <c r="B28" s="31">
        <v>1.32</v>
      </c>
      <c r="C28" s="36"/>
      <c r="D28" s="33">
        <f t="shared" si="0"/>
        <v>0</v>
      </c>
      <c r="E28" s="15"/>
      <c r="F28" s="29" t="s">
        <v>49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140</v>
      </c>
      <c r="B29" s="95">
        <v>1</v>
      </c>
      <c r="C29" s="36">
        <v>6</v>
      </c>
      <c r="D29" s="33">
        <f t="shared" si="0"/>
        <v>6</v>
      </c>
      <c r="E29" s="15"/>
      <c r="F29" s="96" t="s">
        <v>143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150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50</v>
      </c>
      <c r="B32" s="38">
        <v>1</v>
      </c>
      <c r="C32" s="36"/>
      <c r="D32" s="33">
        <f t="shared" si="0"/>
        <v>0</v>
      </c>
      <c r="E32" s="15"/>
      <c r="F32" s="29" t="s">
        <v>51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52</v>
      </c>
      <c r="B33" s="95">
        <v>15.74</v>
      </c>
      <c r="C33" s="36">
        <v>1</v>
      </c>
      <c r="D33" s="33">
        <f t="shared" si="0"/>
        <v>15.74</v>
      </c>
      <c r="E33" s="15"/>
      <c r="F33" s="29" t="s">
        <v>53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54</v>
      </c>
      <c r="B34" s="95">
        <v>1.55</v>
      </c>
      <c r="C34" s="36"/>
      <c r="D34" s="33">
        <f t="shared" si="0"/>
        <v>0</v>
      </c>
      <c r="E34" s="15"/>
      <c r="F34" s="29" t="s">
        <v>55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56</v>
      </c>
      <c r="B35" s="31">
        <v>0.33</v>
      </c>
      <c r="C35" s="36">
        <v>6</v>
      </c>
      <c r="D35" s="33">
        <f t="shared" si="0"/>
        <v>1.98</v>
      </c>
      <c r="E35" s="15"/>
      <c r="F35" s="29" t="s">
        <v>57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58</v>
      </c>
      <c r="B36" s="31">
        <v>0.24</v>
      </c>
      <c r="C36" s="36">
        <v>6</v>
      </c>
      <c r="D36" s="33">
        <f t="shared" si="0"/>
        <v>1.44</v>
      </c>
      <c r="E36" s="15"/>
      <c r="F36" s="29" t="s">
        <v>59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147</v>
      </c>
      <c r="B37" s="95">
        <v>0.57999999999999996</v>
      </c>
      <c r="C37" s="36"/>
      <c r="D37" s="33">
        <f t="shared" si="0"/>
        <v>0</v>
      </c>
      <c r="E37" s="15"/>
      <c r="F37" s="29" t="s">
        <v>60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148</v>
      </c>
      <c r="B38" s="95">
        <v>0.72</v>
      </c>
      <c r="C38" s="36"/>
      <c r="D38" s="33">
        <f t="shared" si="0"/>
        <v>0</v>
      </c>
      <c r="E38" s="15"/>
      <c r="F38" s="29" t="s">
        <v>61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146</v>
      </c>
      <c r="B39" s="95">
        <v>0.34</v>
      </c>
      <c r="C39" s="36"/>
      <c r="D39" s="33">
        <f t="shared" si="0"/>
        <v>0</v>
      </c>
      <c r="E39" s="15"/>
      <c r="F39" s="29" t="s">
        <v>63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62</v>
      </c>
      <c r="B40" s="31">
        <v>0</v>
      </c>
      <c r="C40" s="36"/>
      <c r="D40" s="33">
        <f t="shared" si="0"/>
        <v>0</v>
      </c>
      <c r="E40" s="15"/>
      <c r="F40" s="101" t="s">
        <v>64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62</v>
      </c>
      <c r="B41" s="31">
        <v>0</v>
      </c>
      <c r="C41" s="36"/>
      <c r="D41" s="33">
        <f t="shared" si="0"/>
        <v>0</v>
      </c>
      <c r="E41" s="15"/>
      <c r="F41" s="29" t="s">
        <v>65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62</v>
      </c>
      <c r="B42" s="31">
        <v>0</v>
      </c>
      <c r="C42" s="36"/>
      <c r="D42" s="33">
        <f t="shared" si="0"/>
        <v>0</v>
      </c>
      <c r="E42" s="15"/>
      <c r="F42" s="29" t="s">
        <v>66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67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68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69</v>
      </c>
      <c r="B44" s="95">
        <v>5.22</v>
      </c>
      <c r="C44" s="36"/>
      <c r="D44" s="33">
        <f t="shared" si="0"/>
        <v>0</v>
      </c>
      <c r="E44" s="15"/>
      <c r="F44" s="29" t="s">
        <v>70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71</v>
      </c>
      <c r="B45" s="95">
        <v>71</v>
      </c>
      <c r="C45" s="36"/>
      <c r="D45" s="33">
        <f t="shared" si="0"/>
        <v>0</v>
      </c>
      <c r="E45" s="15"/>
      <c r="F45" s="43" t="s">
        <v>72</v>
      </c>
      <c r="G45" s="44"/>
      <c r="H45" s="29"/>
      <c r="I45" s="45">
        <f>SUM(I12:I44)</f>
        <v>0</v>
      </c>
    </row>
    <row r="46" spans="1:11" x14ac:dyDescent="0.25">
      <c r="A46" s="94" t="s">
        <v>73</v>
      </c>
      <c r="B46" s="95">
        <v>6.28</v>
      </c>
      <c r="C46" s="36">
        <v>1</v>
      </c>
      <c r="D46" s="33">
        <f t="shared" si="0"/>
        <v>6.28</v>
      </c>
      <c r="E46" s="15"/>
      <c r="F46" s="15"/>
      <c r="G46" s="15"/>
      <c r="H46" s="15"/>
      <c r="I46" s="15"/>
    </row>
    <row r="47" spans="1:11" x14ac:dyDescent="0.25">
      <c r="A47" s="94" t="s">
        <v>74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75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136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76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72</v>
      </c>
      <c r="B56" s="50"/>
      <c r="C56" s="29"/>
      <c r="D56" s="45">
        <f>SUM(D12:D55)*1.13</f>
        <v>81.292199999999994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77</v>
      </c>
      <c r="B59" s="22" t="s">
        <v>13</v>
      </c>
      <c r="C59" s="23" t="s">
        <v>14</v>
      </c>
      <c r="D59" s="24" t="s">
        <v>0</v>
      </c>
      <c r="E59" s="51"/>
      <c r="F59" s="21" t="s">
        <v>78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160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79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80</v>
      </c>
      <c r="B61" s="31">
        <v>0</v>
      </c>
      <c r="C61" s="52"/>
      <c r="D61" s="55">
        <f t="shared" ref="D61:D87" si="2">B61*C61</f>
        <v>0</v>
      </c>
      <c r="E61" s="26"/>
      <c r="F61" s="26" t="s">
        <v>81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82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83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152</v>
      </c>
      <c r="B63" s="95">
        <v>1.06</v>
      </c>
      <c r="C63" s="52"/>
      <c r="D63" s="55">
        <f t="shared" si="2"/>
        <v>0</v>
      </c>
      <c r="E63" s="60"/>
      <c r="F63" s="26" t="s">
        <v>84</v>
      </c>
      <c r="G63" s="58">
        <v>2.19</v>
      </c>
      <c r="H63" s="59">
        <v>0</v>
      </c>
      <c r="I63" s="55">
        <f t="shared" si="3"/>
        <v>0</v>
      </c>
    </row>
    <row r="64" spans="1:10" x14ac:dyDescent="0.25">
      <c r="A64" s="26" t="s">
        <v>85</v>
      </c>
      <c r="B64" s="31">
        <v>4.25</v>
      </c>
      <c r="C64" s="52"/>
      <c r="D64" s="55">
        <f t="shared" si="2"/>
        <v>0</v>
      </c>
      <c r="E64" s="60"/>
      <c r="F64" s="94" t="s">
        <v>86</v>
      </c>
      <c r="G64" s="100">
        <v>1.177</v>
      </c>
      <c r="H64" s="59">
        <v>22</v>
      </c>
      <c r="I64" s="55">
        <f t="shared" si="3"/>
        <v>25.894000000000002</v>
      </c>
    </row>
    <row r="65" spans="1:10" x14ac:dyDescent="0.25">
      <c r="A65" s="94" t="s">
        <v>155</v>
      </c>
      <c r="B65" s="97">
        <v>0.30969999999999998</v>
      </c>
      <c r="C65" s="52">
        <v>5</v>
      </c>
      <c r="D65" s="55">
        <f t="shared" si="2"/>
        <v>1.5484999999999998</v>
      </c>
      <c r="E65" s="60"/>
      <c r="F65" s="26" t="s">
        <v>87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156</v>
      </c>
      <c r="B66" s="97">
        <v>3.5400000000000001E-2</v>
      </c>
      <c r="C66" s="52">
        <v>5</v>
      </c>
      <c r="D66" s="55">
        <f t="shared" si="2"/>
        <v>0.17699999999999999</v>
      </c>
      <c r="E66" s="60"/>
      <c r="F66" s="26" t="s">
        <v>88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157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158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153</v>
      </c>
      <c r="B69" s="31">
        <v>0.28999999999999998</v>
      </c>
      <c r="C69" s="52"/>
      <c r="D69" s="55">
        <f t="shared" si="2"/>
        <v>0</v>
      </c>
      <c r="E69" s="60"/>
      <c r="F69" s="94" t="s">
        <v>89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90</v>
      </c>
      <c r="B70" s="31">
        <v>2.4</v>
      </c>
      <c r="C70" s="52">
        <v>6</v>
      </c>
      <c r="D70" s="55">
        <f t="shared" si="2"/>
        <v>14.399999999999999</v>
      </c>
      <c r="E70" s="60"/>
      <c r="F70" s="26" t="s">
        <v>91</v>
      </c>
      <c r="G70" s="58">
        <v>0.85</v>
      </c>
      <c r="H70" s="55">
        <v>9</v>
      </c>
      <c r="I70" s="55">
        <f t="shared" si="3"/>
        <v>7.6499999999999995</v>
      </c>
    </row>
    <row r="71" spans="1:10" x14ac:dyDescent="0.25">
      <c r="A71" s="94" t="s">
        <v>92</v>
      </c>
      <c r="B71" s="95">
        <v>8.8499999999999995E-2</v>
      </c>
      <c r="C71" s="52">
        <v>5</v>
      </c>
      <c r="D71" s="55">
        <f t="shared" si="2"/>
        <v>0.4425</v>
      </c>
      <c r="E71" s="60"/>
      <c r="F71" s="94" t="s">
        <v>93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94</v>
      </c>
      <c r="B72" s="31">
        <v>0.18</v>
      </c>
      <c r="C72" s="52"/>
      <c r="D72" s="55">
        <f t="shared" si="2"/>
        <v>0</v>
      </c>
      <c r="E72" s="60"/>
      <c r="F72" s="26" t="s">
        <v>95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96</v>
      </c>
      <c r="B73" s="95">
        <v>0.13270000000000001</v>
      </c>
      <c r="C73" s="52">
        <v>25</v>
      </c>
      <c r="D73" s="55">
        <f t="shared" si="2"/>
        <v>3.3175000000000003</v>
      </c>
      <c r="E73" s="60"/>
      <c r="F73" s="94" t="s">
        <v>97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154</v>
      </c>
      <c r="B74" s="95">
        <v>6.1899999999999997E-2</v>
      </c>
      <c r="C74" s="52"/>
      <c r="D74" s="55"/>
      <c r="E74" s="60"/>
      <c r="F74" s="94" t="s">
        <v>162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163</v>
      </c>
      <c r="G75" s="100">
        <v>10.575200000000001</v>
      </c>
      <c r="H75" s="59">
        <v>1</v>
      </c>
      <c r="I75" s="55"/>
    </row>
    <row r="76" spans="1:10" x14ac:dyDescent="0.25">
      <c r="A76" s="26" t="s">
        <v>137</v>
      </c>
      <c r="B76" s="31">
        <v>0.2</v>
      </c>
      <c r="C76" s="52"/>
      <c r="D76" s="55">
        <f t="shared" si="2"/>
        <v>0</v>
      </c>
      <c r="E76" s="60"/>
      <c r="F76" s="26" t="s">
        <v>138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98</v>
      </c>
      <c r="B77" s="31">
        <v>0.75</v>
      </c>
      <c r="C77" s="52"/>
      <c r="D77" s="55">
        <f t="shared" si="2"/>
        <v>0</v>
      </c>
      <c r="E77" s="26"/>
      <c r="F77" s="26" t="s">
        <v>99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100</v>
      </c>
      <c r="B78" s="31">
        <v>0.15</v>
      </c>
      <c r="C78" s="52">
        <v>6</v>
      </c>
      <c r="D78" s="55">
        <f t="shared" si="2"/>
        <v>0.89999999999999991</v>
      </c>
      <c r="E78" s="26"/>
      <c r="F78" s="46" t="s">
        <v>101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159</v>
      </c>
      <c r="B79" s="95">
        <v>2.5663999999999998</v>
      </c>
      <c r="C79" s="62">
        <v>1</v>
      </c>
      <c r="D79" s="59">
        <f t="shared" si="2"/>
        <v>2.5663999999999998</v>
      </c>
      <c r="E79" s="26"/>
      <c r="F79" s="26" t="s">
        <v>102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103</v>
      </c>
      <c r="B80" s="31">
        <v>21.95</v>
      </c>
      <c r="C80" s="52"/>
      <c r="D80" s="55">
        <f t="shared" si="2"/>
        <v>0</v>
      </c>
      <c r="E80" s="26"/>
      <c r="F80" s="26" t="s">
        <v>104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105</v>
      </c>
      <c r="B81" s="31">
        <v>2.15</v>
      </c>
      <c r="C81" s="52"/>
      <c r="D81" s="55">
        <f t="shared" si="2"/>
        <v>0</v>
      </c>
      <c r="E81" s="26"/>
      <c r="F81" s="26" t="s">
        <v>106</v>
      </c>
      <c r="G81" s="58">
        <v>1.85</v>
      </c>
      <c r="H81" s="59">
        <v>1</v>
      </c>
      <c r="I81" s="55">
        <f t="shared" si="3"/>
        <v>1.85</v>
      </c>
    </row>
    <row r="82" spans="1:9" x14ac:dyDescent="0.25">
      <c r="A82" s="26" t="s">
        <v>107</v>
      </c>
      <c r="B82" s="31">
        <v>0</v>
      </c>
      <c r="C82" s="52"/>
      <c r="D82" s="55">
        <f t="shared" si="2"/>
        <v>0</v>
      </c>
      <c r="E82" s="26"/>
      <c r="F82" s="26" t="s">
        <v>108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109</v>
      </c>
      <c r="B83" s="38">
        <v>2.35</v>
      </c>
      <c r="C83" s="62">
        <v>2</v>
      </c>
      <c r="D83" s="59">
        <f t="shared" si="2"/>
        <v>4.7</v>
      </c>
      <c r="E83" s="26"/>
      <c r="F83" s="26" t="s">
        <v>110</v>
      </c>
      <c r="G83" s="58">
        <v>0.1</v>
      </c>
      <c r="H83" s="59">
        <v>50</v>
      </c>
      <c r="I83" s="55">
        <f t="shared" si="3"/>
        <v>5</v>
      </c>
    </row>
    <row r="84" spans="1:9" x14ac:dyDescent="0.25">
      <c r="A84" s="26" t="s">
        <v>111</v>
      </c>
      <c r="B84" s="31">
        <v>1</v>
      </c>
      <c r="C84" s="52">
        <v>16</v>
      </c>
      <c r="D84" s="55">
        <f t="shared" si="2"/>
        <v>16</v>
      </c>
      <c r="E84" s="26"/>
      <c r="F84" s="26" t="s">
        <v>112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161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139</v>
      </c>
      <c r="G86" s="100">
        <v>8.59</v>
      </c>
      <c r="H86" s="59">
        <v>1</v>
      </c>
      <c r="I86" s="63">
        <f t="shared" si="3"/>
        <v>8.59</v>
      </c>
    </row>
    <row r="87" spans="1:9" ht="15.75" thickBot="1" x14ac:dyDescent="0.3">
      <c r="A87" s="26" t="s">
        <v>113</v>
      </c>
      <c r="B87" s="31">
        <v>1</v>
      </c>
      <c r="C87" s="52"/>
      <c r="D87" s="63">
        <f t="shared" si="2"/>
        <v>0</v>
      </c>
      <c r="E87" s="26"/>
      <c r="F87" s="26" t="s">
        <v>114</v>
      </c>
      <c r="G87" s="58">
        <v>45.95</v>
      </c>
      <c r="H87" s="59"/>
      <c r="I87" s="63">
        <f t="shared" si="3"/>
        <v>0</v>
      </c>
    </row>
    <row r="88" spans="1:9" ht="19.5" thickBot="1" x14ac:dyDescent="0.35">
      <c r="A88" s="43" t="s">
        <v>72</v>
      </c>
      <c r="B88" s="50"/>
      <c r="C88" s="29"/>
      <c r="D88" s="45">
        <f>SUM(D60:D87)*1.13</f>
        <v>60.525850999999996</v>
      </c>
      <c r="E88" s="15"/>
      <c r="F88" s="43" t="s">
        <v>72</v>
      </c>
      <c r="G88" s="15"/>
      <c r="H88" s="15"/>
      <c r="I88" s="64">
        <f>SUM(I60:I87)*1.13</f>
        <v>55.351920000000007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115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116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117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118</v>
      </c>
      <c r="B96" s="69"/>
      <c r="C96" s="71">
        <f>C94*C95</f>
        <v>0</v>
      </c>
    </row>
    <row r="97" spans="1:3" ht="15.75" hidden="1" thickBot="1" x14ac:dyDescent="0.3">
      <c r="A97" s="1" t="s">
        <v>119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116</v>
      </c>
      <c r="B100" s="66"/>
      <c r="C100" s="67">
        <v>1617</v>
      </c>
    </row>
    <row r="101" spans="1:3" hidden="1" x14ac:dyDescent="0.25">
      <c r="A101" s="68" t="s">
        <v>120</v>
      </c>
      <c r="B101" s="69"/>
      <c r="C101" s="70">
        <v>0</v>
      </c>
    </row>
    <row r="102" spans="1:3" hidden="1" x14ac:dyDescent="0.25">
      <c r="A102" s="68" t="s">
        <v>118</v>
      </c>
      <c r="B102" s="69"/>
      <c r="C102" s="71">
        <f>C100*C101</f>
        <v>0</v>
      </c>
    </row>
    <row r="103" spans="1:3" ht="15.75" hidden="1" thickBot="1" x14ac:dyDescent="0.3">
      <c r="A103" s="1" t="s">
        <v>119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0" t="s">
        <v>121</v>
      </c>
      <c r="B106" s="121"/>
      <c r="C106" s="122"/>
    </row>
    <row r="107" spans="1:3" hidden="1" x14ac:dyDescent="0.25">
      <c r="A107" s="65" t="s">
        <v>122</v>
      </c>
      <c r="B107" s="66"/>
      <c r="C107" s="67">
        <v>1617</v>
      </c>
    </row>
    <row r="108" spans="1:3" hidden="1" x14ac:dyDescent="0.25">
      <c r="A108" s="68" t="s">
        <v>123</v>
      </c>
      <c r="B108" s="69"/>
      <c r="C108" s="70">
        <v>0</v>
      </c>
    </row>
    <row r="109" spans="1:3" hidden="1" x14ac:dyDescent="0.25">
      <c r="A109" s="68" t="s">
        <v>118</v>
      </c>
      <c r="B109" s="69"/>
      <c r="C109" s="71">
        <f>C107*C108</f>
        <v>0</v>
      </c>
    </row>
    <row r="110" spans="1:3" ht="15.75" hidden="1" thickBot="1" x14ac:dyDescent="0.3">
      <c r="A110" s="1" t="s">
        <v>119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3" t="s">
        <v>124</v>
      </c>
      <c r="B113" s="124"/>
      <c r="C113" s="125"/>
    </row>
    <row r="114" spans="1:7" ht="15.75" hidden="1" x14ac:dyDescent="0.25">
      <c r="A114" s="74" t="s">
        <v>125</v>
      </c>
      <c r="B114" s="75"/>
      <c r="C114" s="76">
        <v>0</v>
      </c>
    </row>
    <row r="115" spans="1:7" ht="15.75" hidden="1" x14ac:dyDescent="0.25">
      <c r="A115" s="74" t="s">
        <v>126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23" t="s">
        <v>124</v>
      </c>
      <c r="B119" s="124"/>
      <c r="C119" s="125"/>
    </row>
    <row r="120" spans="1:7" ht="15.75" hidden="1" x14ac:dyDescent="0.25">
      <c r="A120" s="74" t="s">
        <v>125</v>
      </c>
      <c r="B120" s="75"/>
      <c r="C120" s="76">
        <v>0</v>
      </c>
    </row>
    <row r="121" spans="1:7" ht="15.75" hidden="1" x14ac:dyDescent="0.25">
      <c r="A121" s="82" t="s">
        <v>127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23" t="s">
        <v>128</v>
      </c>
      <c r="B124" s="124"/>
      <c r="C124" s="125"/>
      <c r="D124" s="123" t="s">
        <v>129</v>
      </c>
      <c r="E124" s="124"/>
      <c r="F124" s="124"/>
      <c r="G124" s="125"/>
    </row>
    <row r="125" spans="1:7" ht="15.75" x14ac:dyDescent="0.25">
      <c r="A125" s="83" t="s">
        <v>130</v>
      </c>
      <c r="B125" s="75">
        <v>0</v>
      </c>
      <c r="C125" s="84">
        <f>D56*1.1</f>
        <v>89.421419999999998</v>
      </c>
      <c r="D125" s="85">
        <v>0.1</v>
      </c>
      <c r="E125" s="86"/>
      <c r="F125" s="86">
        <f>C125*D125</f>
        <v>8.9421420000000005</v>
      </c>
      <c r="G125" s="67">
        <f>C125+F125</f>
        <v>98.363562000000002</v>
      </c>
    </row>
    <row r="126" spans="1:7" ht="15.75" x14ac:dyDescent="0.25">
      <c r="A126" s="83" t="s">
        <v>131</v>
      </c>
      <c r="B126" s="75">
        <v>0</v>
      </c>
      <c r="C126" s="84">
        <f>D88*1.1</f>
        <v>66.578436100000005</v>
      </c>
      <c r="D126" s="87">
        <v>0.1</v>
      </c>
      <c r="E126" s="6"/>
      <c r="F126" s="6">
        <f>C126*D126</f>
        <v>6.6578436100000005</v>
      </c>
      <c r="G126" s="88">
        <f>C126+F126</f>
        <v>73.236279710000005</v>
      </c>
    </row>
    <row r="127" spans="1:7" ht="15.75" x14ac:dyDescent="0.25">
      <c r="A127" s="83" t="s">
        <v>132</v>
      </c>
      <c r="B127" s="75">
        <v>0</v>
      </c>
      <c r="C127" s="84">
        <f>I88*1.1</f>
        <v>60.887112000000009</v>
      </c>
      <c r="D127" s="87">
        <v>0.1</v>
      </c>
      <c r="E127" s="6"/>
      <c r="F127" s="6">
        <f>C127*D127</f>
        <v>6.0887112000000014</v>
      </c>
      <c r="G127" s="88">
        <f>C127+F127</f>
        <v>66.975823200000008</v>
      </c>
    </row>
    <row r="128" spans="1:7" ht="15.75" x14ac:dyDescent="0.25">
      <c r="A128" s="83" t="s">
        <v>133</v>
      </c>
      <c r="B128" s="75">
        <v>0</v>
      </c>
      <c r="C128" s="84">
        <f>I45*1.1</f>
        <v>0</v>
      </c>
      <c r="D128" s="87">
        <v>0.12</v>
      </c>
      <c r="E128" s="6"/>
      <c r="F128" s="6"/>
      <c r="G128" s="88">
        <f>C128+F128</f>
        <v>0</v>
      </c>
    </row>
    <row r="129" spans="1:7" ht="15.75" x14ac:dyDescent="0.25">
      <c r="A129" s="83" t="s">
        <v>134</v>
      </c>
      <c r="B129" s="75"/>
      <c r="C129" s="84">
        <v>100</v>
      </c>
      <c r="D129" s="87">
        <v>0</v>
      </c>
      <c r="E129" s="6"/>
      <c r="F129" s="6"/>
      <c r="G129" s="88">
        <v>75</v>
      </c>
    </row>
    <row r="130" spans="1:7" ht="16.5" thickBot="1" x14ac:dyDescent="0.3">
      <c r="A130" s="89" t="s">
        <v>135</v>
      </c>
      <c r="B130" s="90">
        <f>SUM(B125:B129)</f>
        <v>0</v>
      </c>
      <c r="C130" s="91">
        <f>SUM(C125:C129)</f>
        <v>316.88696809999999</v>
      </c>
      <c r="D130" s="92"/>
      <c r="E130" s="93"/>
      <c r="F130" s="93"/>
      <c r="G130" s="2">
        <f>SUM(G125:G129)</f>
        <v>313.57566491</v>
      </c>
    </row>
    <row r="132" spans="1:7" x14ac:dyDescent="0.25">
      <c r="G132" s="3"/>
    </row>
    <row r="134" spans="1:7" x14ac:dyDescent="0.25">
      <c r="G134" s="3"/>
    </row>
    <row r="135" spans="1:7" x14ac:dyDescent="0.25">
      <c r="G135" s="4"/>
    </row>
    <row r="136" spans="1:7" x14ac:dyDescent="0.25">
      <c r="G136" s="3"/>
    </row>
    <row r="137" spans="1:7" x14ac:dyDescent="0.25">
      <c r="G137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3"/>
  <sheetViews>
    <sheetView tabSelected="1" workbookViewId="0">
      <selection activeCell="G24" sqref="G24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26" t="s">
        <v>6</v>
      </c>
      <c r="C6" s="127" t="s">
        <v>5</v>
      </c>
      <c r="D6" s="126" t="s">
        <v>4</v>
      </c>
      <c r="E6" s="128" t="s">
        <v>3</v>
      </c>
    </row>
    <row r="7" spans="2:14" x14ac:dyDescent="0.25">
      <c r="B7" s="117">
        <v>1</v>
      </c>
      <c r="C7" s="102" t="s">
        <v>167</v>
      </c>
      <c r="D7" s="103">
        <v>125</v>
      </c>
      <c r="E7" s="118">
        <f>D7*B7</f>
        <v>125</v>
      </c>
    </row>
    <row r="8" spans="2:14" x14ac:dyDescent="0.25">
      <c r="B8" s="105"/>
      <c r="C8" s="106" t="s">
        <v>164</v>
      </c>
      <c r="D8" s="103"/>
      <c r="E8" s="118"/>
    </row>
    <row r="9" spans="2:14" x14ac:dyDescent="0.25">
      <c r="B9" s="105"/>
      <c r="C9" s="106" t="s">
        <v>165</v>
      </c>
      <c r="D9" s="103"/>
      <c r="E9" s="118"/>
    </row>
    <row r="10" spans="2:14" x14ac:dyDescent="0.25">
      <c r="B10" s="105"/>
      <c r="C10" s="106" t="s">
        <v>166</v>
      </c>
      <c r="D10" s="103"/>
      <c r="E10" s="118"/>
    </row>
    <row r="11" spans="2:14" x14ac:dyDescent="0.25">
      <c r="B11" s="105"/>
      <c r="C11" s="107" t="s">
        <v>168</v>
      </c>
      <c r="D11" s="103"/>
      <c r="E11" s="104"/>
    </row>
    <row r="12" spans="2:14" x14ac:dyDescent="0.25">
      <c r="B12" s="108"/>
      <c r="C12" s="109" t="s">
        <v>169</v>
      </c>
      <c r="D12" s="110"/>
      <c r="E12" s="110"/>
    </row>
    <row r="13" spans="2:14" x14ac:dyDescent="0.25">
      <c r="B13" s="111"/>
      <c r="C13" s="111"/>
      <c r="D13" s="108" t="s">
        <v>2</v>
      </c>
      <c r="E13" s="112">
        <f>SUM(E7:E12)</f>
        <v>125</v>
      </c>
    </row>
    <row r="14" spans="2:14" x14ac:dyDescent="0.25">
      <c r="B14" s="111"/>
      <c r="C14" s="111"/>
      <c r="D14" s="108" t="s">
        <v>170</v>
      </c>
      <c r="E14" s="112">
        <f>E13*0.1</f>
        <v>12.5</v>
      </c>
    </row>
    <row r="15" spans="2:14" x14ac:dyDescent="0.25">
      <c r="B15" s="111"/>
      <c r="C15" s="113"/>
      <c r="D15" s="114" t="s">
        <v>1</v>
      </c>
      <c r="E15" s="114">
        <f>(E13-E14)*0.13</f>
        <v>14.625</v>
      </c>
    </row>
    <row r="16" spans="2:14" x14ac:dyDescent="0.25">
      <c r="B16" s="111"/>
      <c r="C16" s="111"/>
      <c r="D16" s="115" t="s">
        <v>0</v>
      </c>
      <c r="E16" s="116">
        <f>(E13-E14)+E15</f>
        <v>127.125</v>
      </c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7"/>
      <c r="M19" s="6"/>
      <c r="N19" s="6"/>
    </row>
    <row r="20" spans="4:14" x14ac:dyDescent="0.25">
      <c r="J20" s="6"/>
      <c r="K20" s="6"/>
      <c r="L20" s="6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J23" s="6"/>
      <c r="K23" s="6"/>
      <c r="L23" s="8"/>
      <c r="M23" s="6"/>
      <c r="N23" s="6"/>
    </row>
    <row r="24" spans="4:14" x14ac:dyDescent="0.25">
      <c r="D24" s="5"/>
      <c r="J24" s="6"/>
      <c r="K24" s="6"/>
      <c r="L24" s="9"/>
      <c r="M24" s="6"/>
      <c r="N24" s="6"/>
    </row>
    <row r="25" spans="4:14" x14ac:dyDescent="0.25">
      <c r="D25" s="5"/>
      <c r="J25" s="6"/>
      <c r="K25" s="6"/>
      <c r="L25" s="6"/>
      <c r="M25" s="6"/>
      <c r="N25" s="6"/>
    </row>
    <row r="26" spans="4:14" x14ac:dyDescent="0.25">
      <c r="J26" s="6"/>
      <c r="K26" s="10"/>
      <c r="L26" s="9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2021-03-02T20:23:28Z</dcterms:modified>
</cp:coreProperties>
</file>