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8-07-110-crowley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1" i="3"/>
  <c r="I46" i="5" l="1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E7" i="3"/>
  <c r="C132" i="5" l="1"/>
  <c r="E15" i="3"/>
  <c r="E16" i="3" s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<sst xmlns="http://schemas.openxmlformats.org/spreadsheetml/2006/main" count="197" uniqueCount="173">
  <si>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</si>
  <si>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</si>
  <si>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</si>
  <si>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</si>
  <si>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</si>
  <si>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</si>
  <si>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</si>
  <si>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</si>
  <si>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</si>
  <si>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</si>
  <si>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</si>
  <si>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</si>
  <si>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</si>
  <si>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</si>
  <si>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</si>
  <si>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</si>
  <si>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</si>
  <si>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</si>
  <si>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</si>
  <si>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</si>
  <si>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</si>
  <si>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</si>
  <si>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</si>
  <si>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</si>
  <si>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</si>
  <si>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</si>
  <si>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</si>
  <si>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</si>
  <si>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</si>
  <si>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</si>
  <si>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</si>
  <si>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</si>
  <si>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</si>
  <si>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</si>
  <si>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</si>
  <si>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</si>
  <si>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</si>
  <si>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</si>
  <si>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</si>
  <si>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</si>
  <si>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</si>
  <si>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</si>
  <si>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</si>
  <si>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</si>
  <si>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</si>
  <si>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</si>
  <si>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</si>
  <si>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</si>
  <si>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</si>
  <si>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</si>
  <si>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</si>
  <si>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</si>
  <si>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</si>
  <si>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</si>
  <si>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</si>
  <si>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</si>
  <si>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</si>
  <si>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</si>
  <si>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</si>
  <si>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</si>
  <si>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</si>
  <si>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</si>
  <si>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</si>
  <si>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</si>
  <si>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</si>
  <si>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</si>
  <si>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</si>
  <si>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</si>
  <si>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</si>
  <si>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</si>
  <si>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</si>
  <si>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</si>
  <si>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</si>
  <si>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</si>
  <si>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</si>
  <si>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</si>
  <si>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</si>
  <si>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</si>
  <si>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</si>
  <si>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</si>
  <si>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</si>
  <si>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</si>
  <si>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</si>
  <si>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</si>
  <si>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</si>
  <si>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</si>
  <si>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</si>
  <si>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</si>
  <si>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</si>
  <si>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</si>
  <si>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</si>
  <si>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</si>
  <si>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</si>
  <si>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</si>
  <si>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</si>
  <si>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</si>
  <si>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</si>
  <si>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</si>
  <si>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</si>
  <si>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</si>
  <si>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</si>
  <si>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</si>
  <si>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</si>
  <si>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</si>
  <si>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</si>
  <si>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</si>
  <si>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</si>
  <si>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</si>
  <si>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</si>
  <si>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</si>
  <si>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</si>
  <si>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</si>
  <si>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</si>
  <si>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</si>
  <si>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</si>
  <si>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</si>
  <si>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</si>
  <si>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</si>
  <si>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</si>
  <si>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</si>
  <si>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</si>
  <si>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</si>
  <si>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</si>
  <si>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</si>
  <si>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</si>
  <si>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</si>
  <si>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</si>
  <si>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</si>
  <si>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</si>
  <si>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</si>
  <si>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</si>
  <si>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</si>
  <si>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</si>
  <si>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</si>
  <si>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</si>
  <si>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</si>
  <si>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</si>
  <si>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</si>
  <si>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</si>
  <si>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</si>
  <si>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</si>
  <si>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</si>
  <si>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</si>
  <si>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</si>
  <si>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</si>
  <si>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</si>
  <si>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</si>
  <si>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</si>
  <si>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</si>
  <si>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</si>
  <si>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</si>
  <si>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</si>
  <si>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</si>
  <si>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</si>
  <si>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</si>
  <si>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</si>
  <si>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</si>
  <si>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</si>
  <si>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</si>
  <si>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</si>
  <si>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</si>
  <si>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</si>
  <si>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</si>
  <si>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</si>
  <si>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</si>
  <si>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</si>
  <si>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</si>
  <si>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</si>
  <si>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t xml:space="preserve">Rstreo de fuga y carga completa de Gas R-410A </t>
  </si>
  <si>
    <t xml:space="preserve">Carga de gas </t>
  </si>
  <si>
    <t xml:space="preserve">Mantenimiento correctivo a equipo A/C </t>
  </si>
  <si>
    <r>
      <t>Tipo de equipo:</t>
    </r>
    <r>
      <rPr>
        <sz val="10"/>
        <color theme="1"/>
        <rFont val="Calibri"/>
        <family val="2"/>
        <scheme val="minor"/>
      </rPr>
      <t xml:space="preserve"> Equipo Mini Split 36,000 BTU/H. </t>
    </r>
  </si>
  <si>
    <r>
      <t>Ubicación:</t>
    </r>
    <r>
      <rPr>
        <sz val="10"/>
        <color theme="1"/>
        <rFont val="Calibri"/>
        <family val="2"/>
        <scheme val="minor"/>
      </rPr>
      <t xml:space="preserve"> Comedor.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</si>
</sst>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2" xfId="0" applyFont="1" applyBorder="1" applyAlignment="1">
      <alignment horizontal="left" wrapText="1"/>
    </xf>
    <xf numFmtId="0" fontId="17" fillId="0" borderId="0" xfId="0" applyFont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124" activePane="bottomLeft" state="frozen"/>
      <selection pane="bottomLeft" activeCell="H134" sqref="H134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5" t="s">
        <v>6</v>
      </c>
      <c r="B3" s="125"/>
      <c r="C3" s="125"/>
      <c r="D3" s="125"/>
      <c r="E3" s="125"/>
      <c r="F3" s="125"/>
      <c r="G3" s="13"/>
      <c r="H3" s="13"/>
    </row>
    <row r="4" spans="1:10" ht="17.25" x14ac:dyDescent="0.25">
      <c r="A4" s="125"/>
      <c r="B4" s="125"/>
      <c r="C4" s="125"/>
      <c r="D4" s="125"/>
      <c r="E4" s="125"/>
      <c r="F4" s="125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3" t="s">
        <v>14</v>
      </c>
      <c r="B12" s="97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16</v>
      </c>
      <c r="B13" s="94">
        <v>0.88</v>
      </c>
      <c r="C13" s="32"/>
      <c r="D13" s="33">
        <f t="shared" ref="D13:D56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18</v>
      </c>
      <c r="B14" s="94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5" si="1">H14*G14</f>
        <v>0</v>
      </c>
    </row>
    <row r="15" spans="1:10" x14ac:dyDescent="0.25">
      <c r="A15" s="93" t="s">
        <v>20</v>
      </c>
      <c r="B15" s="94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22</v>
      </c>
      <c r="B16" s="94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5" t="s">
        <v>25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42</v>
      </c>
      <c r="B26" s="94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136</v>
      </c>
      <c r="B29" s="94">
        <v>1</v>
      </c>
      <c r="C29" s="36"/>
      <c r="D29" s="33">
        <f t="shared" si="0"/>
        <v>0</v>
      </c>
      <c r="E29" s="15"/>
      <c r="F29" s="95" t="s">
        <v>139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146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147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50</v>
      </c>
      <c r="B33" s="94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52</v>
      </c>
      <c r="B34" s="94">
        <v>1.55</v>
      </c>
      <c r="C34" s="36">
        <v>5</v>
      </c>
      <c r="D34" s="33">
        <f t="shared" si="0"/>
        <v>7.75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143</v>
      </c>
      <c r="B37" s="94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144</v>
      </c>
      <c r="B38" s="94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142</v>
      </c>
      <c r="B39" s="94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0" t="s">
        <v>62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65</v>
      </c>
      <c r="B43" s="94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x14ac:dyDescent="0.25">
      <c r="A44" s="93"/>
      <c r="B44" s="94"/>
      <c r="C44" s="36"/>
      <c r="D44" s="33"/>
      <c r="E44" s="15"/>
      <c r="F44" s="29" t="s">
        <v>167</v>
      </c>
      <c r="G44" s="34">
        <v>60</v>
      </c>
      <c r="H44" s="32">
        <v>1</v>
      </c>
      <c r="I44" s="35">
        <f t="shared" si="1"/>
        <v>60</v>
      </c>
    </row>
    <row r="45" spans="1:11" ht="15.75" thickBot="1" x14ac:dyDescent="0.3">
      <c r="A45" s="93" t="s">
        <v>67</v>
      </c>
      <c r="B45" s="94">
        <v>5.22</v>
      </c>
      <c r="C45" s="36"/>
      <c r="D45" s="33">
        <f t="shared" si="0"/>
        <v>0</v>
      </c>
      <c r="E45" s="15"/>
      <c r="F45" s="29" t="s">
        <v>68</v>
      </c>
      <c r="G45" s="34">
        <v>395</v>
      </c>
      <c r="H45" s="32">
        <v>0</v>
      </c>
      <c r="I45" s="35">
        <f t="shared" si="1"/>
        <v>0</v>
      </c>
    </row>
    <row r="46" spans="1:11" ht="19.5" thickBot="1" x14ac:dyDescent="0.35">
      <c r="A46" s="93" t="s">
        <v>69</v>
      </c>
      <c r="B46" s="94">
        <v>71</v>
      </c>
      <c r="C46" s="36"/>
      <c r="D46" s="33">
        <f t="shared" si="0"/>
        <v>0</v>
      </c>
      <c r="E46" s="15"/>
      <c r="F46" s="42" t="s">
        <v>70</v>
      </c>
      <c r="G46" s="43"/>
      <c r="H46" s="29"/>
      <c r="I46" s="44">
        <f>SUM(I12:I45)</f>
        <v>60</v>
      </c>
    </row>
    <row r="47" spans="1:11" x14ac:dyDescent="0.25">
      <c r="A47" s="93" t="s">
        <v>71</v>
      </c>
      <c r="B47" s="94">
        <v>6.28</v>
      </c>
      <c r="C47" s="36">
        <v>7</v>
      </c>
      <c r="D47" s="33">
        <f t="shared" si="0"/>
        <v>43.96</v>
      </c>
      <c r="E47" s="15"/>
      <c r="F47" s="15"/>
      <c r="G47" s="15"/>
      <c r="H47" s="15"/>
      <c r="I47" s="15"/>
    </row>
    <row r="48" spans="1:11" x14ac:dyDescent="0.25">
      <c r="A48" s="93" t="s">
        <v>72</v>
      </c>
      <c r="B48" s="94">
        <v>71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137</v>
      </c>
      <c r="B49" s="94">
        <v>8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138</v>
      </c>
      <c r="B50" s="94">
        <v>8.85</v>
      </c>
      <c r="C50" s="36"/>
      <c r="D50" s="33">
        <f t="shared" si="0"/>
        <v>0</v>
      </c>
      <c r="E50" s="15"/>
      <c r="F50" s="15"/>
      <c r="G50" s="15"/>
      <c r="H50" s="15"/>
      <c r="I50" s="15"/>
    </row>
    <row r="51" spans="1:10" x14ac:dyDescent="0.25">
      <c r="A51" s="93" t="s">
        <v>73</v>
      </c>
      <c r="B51" s="94">
        <v>41</v>
      </c>
      <c r="C51" s="46"/>
      <c r="D51" s="47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140</v>
      </c>
      <c r="B52" s="94">
        <v>40</v>
      </c>
      <c r="C52" s="36"/>
      <c r="D52" s="33">
        <f t="shared" si="0"/>
        <v>0</v>
      </c>
      <c r="E52" s="15"/>
      <c r="F52" s="15"/>
      <c r="G52" s="15"/>
      <c r="H52" s="15"/>
      <c r="I52" s="15"/>
    </row>
    <row r="53" spans="1:10" x14ac:dyDescent="0.25">
      <c r="A53" s="93" t="s">
        <v>141</v>
      </c>
      <c r="B53" s="94">
        <v>4</v>
      </c>
      <c r="C53" s="36"/>
      <c r="D53" s="48">
        <f t="shared" si="0"/>
        <v>0</v>
      </c>
      <c r="E53" s="15"/>
      <c r="F53" s="15"/>
      <c r="G53" s="15"/>
      <c r="H53" s="15"/>
      <c r="I53" s="15"/>
    </row>
    <row r="54" spans="1:10" ht="26.25" x14ac:dyDescent="0.25">
      <c r="A54" s="98" t="s">
        <v>145</v>
      </c>
      <c r="B54" s="94">
        <v>23.18</v>
      </c>
      <c r="C54" s="36"/>
      <c r="D54" s="48">
        <f t="shared" si="0"/>
        <v>0</v>
      </c>
      <c r="E54" s="15"/>
      <c r="F54" s="15"/>
      <c r="G54" s="15"/>
      <c r="H54" s="15"/>
      <c r="I54" s="15"/>
    </row>
    <row r="55" spans="1:10" x14ac:dyDescent="0.25">
      <c r="A55" s="93" t="s">
        <v>132</v>
      </c>
      <c r="B55" s="94">
        <v>8.75</v>
      </c>
      <c r="C55" s="36"/>
      <c r="D55" s="48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74</v>
      </c>
      <c r="B56" s="31">
        <v>1111.52</v>
      </c>
      <c r="C56" s="36"/>
      <c r="D56" s="48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2" t="s">
        <v>70</v>
      </c>
      <c r="B57" s="49"/>
      <c r="C57" s="29"/>
      <c r="D57" s="44">
        <f>SUM(D12:D56)*1.13</f>
        <v>76.218499999999992</v>
      </c>
      <c r="E57" s="15"/>
      <c r="F57" s="15"/>
      <c r="G57" s="15"/>
      <c r="H57" s="15"/>
      <c r="I57" s="15"/>
    </row>
    <row r="58" spans="1:10" x14ac:dyDescent="0.25">
      <c r="A58" s="26"/>
      <c r="B58" s="49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75</v>
      </c>
      <c r="B60" s="22" t="s">
        <v>11</v>
      </c>
      <c r="C60" s="23" t="s">
        <v>12</v>
      </c>
      <c r="D60" s="24" t="s">
        <v>0</v>
      </c>
      <c r="E60" s="50"/>
      <c r="F60" s="21" t="s">
        <v>76</v>
      </c>
      <c r="G60" s="22" t="s">
        <v>11</v>
      </c>
      <c r="H60" s="23" t="s">
        <v>12</v>
      </c>
      <c r="I60" s="24" t="s">
        <v>0</v>
      </c>
    </row>
    <row r="61" spans="1:10" x14ac:dyDescent="0.25">
      <c r="A61" s="93" t="s">
        <v>156</v>
      </c>
      <c r="B61" s="97">
        <v>9.0708000000000002</v>
      </c>
      <c r="C61" s="51"/>
      <c r="D61" s="52">
        <f>C61*B61</f>
        <v>0</v>
      </c>
      <c r="E61" s="53"/>
      <c r="F61" s="26" t="s">
        <v>77</v>
      </c>
      <c r="G61" s="51">
        <v>1</v>
      </c>
      <c r="H61" s="54"/>
      <c r="I61" s="52">
        <f>G61*H61</f>
        <v>0</v>
      </c>
      <c r="J61" s="55"/>
    </row>
    <row r="62" spans="1:10" x14ac:dyDescent="0.25">
      <c r="A62" s="56" t="s">
        <v>78</v>
      </c>
      <c r="B62" s="31">
        <v>0</v>
      </c>
      <c r="C62" s="51"/>
      <c r="D62" s="54">
        <f t="shared" ref="D62:D88" si="2">B62*C62</f>
        <v>0</v>
      </c>
      <c r="E62" s="26"/>
      <c r="F62" s="26" t="s">
        <v>79</v>
      </c>
      <c r="G62" s="57">
        <v>1.99</v>
      </c>
      <c r="H62" s="54"/>
      <c r="I62" s="54">
        <f t="shared" ref="I62:I88" si="3">G62*H62</f>
        <v>0</v>
      </c>
    </row>
    <row r="63" spans="1:10" x14ac:dyDescent="0.25">
      <c r="A63" s="93" t="s">
        <v>80</v>
      </c>
      <c r="B63" s="94">
        <v>0.44</v>
      </c>
      <c r="C63" s="51"/>
      <c r="D63" s="54">
        <f t="shared" si="2"/>
        <v>0</v>
      </c>
      <c r="E63" s="26"/>
      <c r="F63" s="93" t="s">
        <v>81</v>
      </c>
      <c r="G63" s="99">
        <v>2.4779</v>
      </c>
      <c r="H63" s="58"/>
      <c r="I63" s="54">
        <f t="shared" si="3"/>
        <v>0</v>
      </c>
    </row>
    <row r="64" spans="1:10" x14ac:dyDescent="0.25">
      <c r="A64" s="93" t="s">
        <v>148</v>
      </c>
      <c r="B64" s="94">
        <v>1.06</v>
      </c>
      <c r="C64" s="51"/>
      <c r="D64" s="54">
        <f t="shared" si="2"/>
        <v>0</v>
      </c>
      <c r="E64" s="59"/>
      <c r="F64" s="26" t="s">
        <v>82</v>
      </c>
      <c r="G64" s="57">
        <v>2.19</v>
      </c>
      <c r="H64" s="58"/>
      <c r="I64" s="54">
        <f t="shared" si="3"/>
        <v>0</v>
      </c>
    </row>
    <row r="65" spans="1:10" x14ac:dyDescent="0.25">
      <c r="A65" s="26" t="s">
        <v>83</v>
      </c>
      <c r="B65" s="31">
        <v>4.25</v>
      </c>
      <c r="C65" s="51"/>
      <c r="D65" s="54">
        <f t="shared" si="2"/>
        <v>0</v>
      </c>
      <c r="E65" s="59"/>
      <c r="F65" s="93" t="s">
        <v>84</v>
      </c>
      <c r="G65" s="99">
        <v>1.177</v>
      </c>
      <c r="H65" s="58"/>
      <c r="I65" s="54">
        <f t="shared" si="3"/>
        <v>0</v>
      </c>
    </row>
    <row r="66" spans="1:10" x14ac:dyDescent="0.25">
      <c r="A66" s="93" t="s">
        <v>151</v>
      </c>
      <c r="B66" s="96">
        <v>0.30969999999999998</v>
      </c>
      <c r="C66" s="51"/>
      <c r="D66" s="54">
        <f t="shared" si="2"/>
        <v>0</v>
      </c>
      <c r="E66" s="59"/>
      <c r="F66" s="26" t="s">
        <v>85</v>
      </c>
      <c r="G66" s="57">
        <v>0.81</v>
      </c>
      <c r="H66" s="58"/>
      <c r="I66" s="54">
        <f t="shared" si="3"/>
        <v>0</v>
      </c>
    </row>
    <row r="67" spans="1:10" x14ac:dyDescent="0.25">
      <c r="A67" s="93" t="s">
        <v>152</v>
      </c>
      <c r="B67" s="96">
        <v>3.5400000000000001E-2</v>
      </c>
      <c r="C67" s="51"/>
      <c r="D67" s="54">
        <f t="shared" si="2"/>
        <v>0</v>
      </c>
      <c r="E67" s="59"/>
      <c r="F67" s="26" t="s">
        <v>86</v>
      </c>
      <c r="G67" s="57">
        <v>1.2</v>
      </c>
      <c r="H67" s="54"/>
      <c r="I67" s="54">
        <f t="shared" si="3"/>
        <v>0</v>
      </c>
    </row>
    <row r="68" spans="1:10" x14ac:dyDescent="0.25">
      <c r="A68" s="93" t="s">
        <v>153</v>
      </c>
      <c r="B68" s="96">
        <v>0.8407</v>
      </c>
      <c r="C68" s="51"/>
      <c r="D68" s="54"/>
      <c r="E68" s="59"/>
      <c r="F68" s="26"/>
      <c r="G68" s="57"/>
      <c r="H68" s="58"/>
      <c r="I68" s="54"/>
    </row>
    <row r="69" spans="1:10" x14ac:dyDescent="0.25">
      <c r="A69" s="93" t="s">
        <v>154</v>
      </c>
      <c r="B69" s="96">
        <v>5.3100000000000001E-2</v>
      </c>
      <c r="C69" s="51"/>
      <c r="D69" s="54"/>
      <c r="E69" s="59"/>
      <c r="F69" s="26"/>
      <c r="G69" s="57"/>
      <c r="H69" s="58"/>
      <c r="I69" s="54"/>
    </row>
    <row r="70" spans="1:10" x14ac:dyDescent="0.25">
      <c r="A70" s="26" t="s">
        <v>149</v>
      </c>
      <c r="B70" s="31">
        <v>0.28999999999999998</v>
      </c>
      <c r="C70" s="51"/>
      <c r="D70" s="54">
        <f t="shared" si="2"/>
        <v>0</v>
      </c>
      <c r="E70" s="59"/>
      <c r="F70" s="93" t="s">
        <v>87</v>
      </c>
      <c r="G70" s="99">
        <v>0.47789999999999999</v>
      </c>
      <c r="H70" s="54"/>
      <c r="I70" s="54">
        <f t="shared" si="3"/>
        <v>0</v>
      </c>
    </row>
    <row r="71" spans="1:10" x14ac:dyDescent="0.25">
      <c r="A71" s="26" t="s">
        <v>88</v>
      </c>
      <c r="B71" s="31">
        <v>2.4</v>
      </c>
      <c r="C71" s="51"/>
      <c r="D71" s="54">
        <f t="shared" si="2"/>
        <v>0</v>
      </c>
      <c r="E71" s="59"/>
      <c r="F71" s="26" t="s">
        <v>89</v>
      </c>
      <c r="G71" s="57">
        <v>0.85</v>
      </c>
      <c r="H71" s="54"/>
      <c r="I71" s="54">
        <f t="shared" si="3"/>
        <v>0</v>
      </c>
    </row>
    <row r="72" spans="1:10" x14ac:dyDescent="0.25">
      <c r="A72" s="93" t="s">
        <v>90</v>
      </c>
      <c r="B72" s="94">
        <v>8.8499999999999995E-2</v>
      </c>
      <c r="C72" s="51"/>
      <c r="D72" s="54">
        <f t="shared" si="2"/>
        <v>0</v>
      </c>
      <c r="E72" s="59"/>
      <c r="F72" s="93" t="s">
        <v>91</v>
      </c>
      <c r="G72" s="99">
        <v>8.81</v>
      </c>
      <c r="H72" s="54"/>
      <c r="I72" s="54">
        <f t="shared" si="3"/>
        <v>0</v>
      </c>
    </row>
    <row r="73" spans="1:10" x14ac:dyDescent="0.25">
      <c r="A73" s="26" t="s">
        <v>92</v>
      </c>
      <c r="B73" s="31">
        <v>0.18</v>
      </c>
      <c r="C73" s="51"/>
      <c r="D73" s="54">
        <f t="shared" si="2"/>
        <v>0</v>
      </c>
      <c r="E73" s="59"/>
      <c r="F73" s="26" t="s">
        <v>163</v>
      </c>
      <c r="G73" s="57">
        <v>50.95</v>
      </c>
      <c r="H73" s="54"/>
      <c r="I73" s="54">
        <f t="shared" si="3"/>
        <v>0</v>
      </c>
    </row>
    <row r="74" spans="1:10" x14ac:dyDescent="0.25">
      <c r="A74" s="93" t="s">
        <v>93</v>
      </c>
      <c r="B74" s="94">
        <v>0.13270000000000001</v>
      </c>
      <c r="C74" s="51"/>
      <c r="D74" s="54">
        <f t="shared" si="2"/>
        <v>0</v>
      </c>
      <c r="E74" s="59"/>
      <c r="F74" s="93" t="s">
        <v>94</v>
      </c>
      <c r="G74" s="99">
        <v>1.1504000000000001</v>
      </c>
      <c r="H74" s="58"/>
      <c r="I74" s="54">
        <f t="shared" si="3"/>
        <v>0</v>
      </c>
    </row>
    <row r="75" spans="1:10" x14ac:dyDescent="0.25">
      <c r="A75" s="93" t="s">
        <v>150</v>
      </c>
      <c r="B75" s="94">
        <v>6.1899999999999997E-2</v>
      </c>
      <c r="C75" s="51"/>
      <c r="D75" s="54"/>
      <c r="E75" s="59"/>
      <c r="F75" s="93" t="s">
        <v>158</v>
      </c>
      <c r="G75" s="99">
        <v>11.327400000000001</v>
      </c>
      <c r="H75" s="58"/>
      <c r="I75" s="54"/>
    </row>
    <row r="76" spans="1:10" x14ac:dyDescent="0.25">
      <c r="A76" s="93"/>
      <c r="B76" s="94"/>
      <c r="C76" s="51"/>
      <c r="D76" s="54"/>
      <c r="E76" s="59"/>
      <c r="F76" s="93" t="s">
        <v>159</v>
      </c>
      <c r="G76" s="99">
        <v>10.575200000000001</v>
      </c>
      <c r="H76" s="58"/>
      <c r="I76" s="54"/>
    </row>
    <row r="77" spans="1:10" x14ac:dyDescent="0.25">
      <c r="A77" s="26" t="s">
        <v>133</v>
      </c>
      <c r="B77" s="31">
        <v>0.2</v>
      </c>
      <c r="C77" s="51"/>
      <c r="D77" s="54">
        <f t="shared" si="2"/>
        <v>0</v>
      </c>
      <c r="E77" s="59"/>
      <c r="F77" s="26" t="s">
        <v>134</v>
      </c>
      <c r="G77" s="57">
        <v>11.95</v>
      </c>
      <c r="H77" s="58"/>
      <c r="I77" s="54">
        <f t="shared" si="3"/>
        <v>0</v>
      </c>
    </row>
    <row r="78" spans="1:10" x14ac:dyDescent="0.25">
      <c r="A78" s="26" t="s">
        <v>95</v>
      </c>
      <c r="B78" s="31">
        <v>0.75</v>
      </c>
      <c r="C78" s="51"/>
      <c r="D78" s="54">
        <f t="shared" si="2"/>
        <v>0</v>
      </c>
      <c r="E78" s="26"/>
      <c r="F78" s="26" t="s">
        <v>96</v>
      </c>
      <c r="G78" s="57">
        <v>0</v>
      </c>
      <c r="H78" s="58"/>
      <c r="I78" s="54">
        <f t="shared" si="3"/>
        <v>0</v>
      </c>
    </row>
    <row r="79" spans="1:10" x14ac:dyDescent="0.25">
      <c r="A79" s="26" t="s">
        <v>97</v>
      </c>
      <c r="B79" s="31">
        <v>0.15</v>
      </c>
      <c r="C79" s="51"/>
      <c r="D79" s="54">
        <f t="shared" si="2"/>
        <v>0</v>
      </c>
      <c r="E79" s="26"/>
      <c r="F79" s="45" t="s">
        <v>98</v>
      </c>
      <c r="G79" s="60">
        <v>12.5</v>
      </c>
      <c r="H79" s="58"/>
      <c r="I79" s="58">
        <f t="shared" si="3"/>
        <v>0</v>
      </c>
      <c r="J79" s="55"/>
    </row>
    <row r="80" spans="1:10" x14ac:dyDescent="0.25">
      <c r="A80" s="93" t="s">
        <v>155</v>
      </c>
      <c r="B80" s="94">
        <v>2.5663999999999998</v>
      </c>
      <c r="C80" s="61"/>
      <c r="D80" s="58">
        <f t="shared" si="2"/>
        <v>0</v>
      </c>
      <c r="E80" s="26"/>
      <c r="F80" s="26" t="s">
        <v>99</v>
      </c>
      <c r="G80" s="57">
        <v>0.5</v>
      </c>
      <c r="H80" s="58"/>
      <c r="I80" s="54">
        <f t="shared" si="3"/>
        <v>0</v>
      </c>
      <c r="J80" s="55"/>
    </row>
    <row r="81" spans="1:9" x14ac:dyDescent="0.25">
      <c r="A81" s="26" t="s">
        <v>100</v>
      </c>
      <c r="B81" s="31">
        <v>21.95</v>
      </c>
      <c r="C81" s="51"/>
      <c r="D81" s="54">
        <f t="shared" si="2"/>
        <v>0</v>
      </c>
      <c r="E81" s="26"/>
      <c r="F81" s="26" t="s">
        <v>101</v>
      </c>
      <c r="G81" s="57">
        <v>0.15</v>
      </c>
      <c r="H81" s="58"/>
      <c r="I81" s="54">
        <f t="shared" si="3"/>
        <v>0</v>
      </c>
    </row>
    <row r="82" spans="1:9" x14ac:dyDescent="0.25">
      <c r="A82" s="26" t="s">
        <v>102</v>
      </c>
      <c r="B82" s="31">
        <v>2.15</v>
      </c>
      <c r="C82" s="51"/>
      <c r="D82" s="54">
        <f t="shared" si="2"/>
        <v>0</v>
      </c>
      <c r="E82" s="26"/>
      <c r="F82" s="26" t="s">
        <v>103</v>
      </c>
      <c r="G82" s="57">
        <v>1.85</v>
      </c>
      <c r="H82" s="58"/>
      <c r="I82" s="54">
        <f t="shared" si="3"/>
        <v>0</v>
      </c>
    </row>
    <row r="83" spans="1:9" x14ac:dyDescent="0.25">
      <c r="A83" s="26" t="s">
        <v>104</v>
      </c>
      <c r="B83" s="31">
        <v>0</v>
      </c>
      <c r="C83" s="51"/>
      <c r="D83" s="54">
        <f t="shared" si="2"/>
        <v>0</v>
      </c>
      <c r="E83" s="26"/>
      <c r="F83" s="26" t="s">
        <v>105</v>
      </c>
      <c r="G83" s="57">
        <v>170</v>
      </c>
      <c r="H83" s="58"/>
      <c r="I83" s="54">
        <f t="shared" si="3"/>
        <v>0</v>
      </c>
    </row>
    <row r="84" spans="1:9" x14ac:dyDescent="0.25">
      <c r="A84" s="45" t="s">
        <v>106</v>
      </c>
      <c r="B84" s="38">
        <v>2.35</v>
      </c>
      <c r="C84" s="61"/>
      <c r="D84" s="58">
        <f t="shared" si="2"/>
        <v>0</v>
      </c>
      <c r="E84" s="26"/>
      <c r="F84" s="26" t="s">
        <v>164</v>
      </c>
      <c r="G84" s="57">
        <v>0.1</v>
      </c>
      <c r="H84" s="58"/>
      <c r="I84" s="54">
        <f t="shared" si="3"/>
        <v>0</v>
      </c>
    </row>
    <row r="85" spans="1:9" x14ac:dyDescent="0.25">
      <c r="A85" s="26" t="s">
        <v>107</v>
      </c>
      <c r="B85" s="31">
        <v>1</v>
      </c>
      <c r="C85" s="51"/>
      <c r="D85" s="54">
        <f t="shared" si="2"/>
        <v>0</v>
      </c>
      <c r="E85" s="26"/>
      <c r="F85" s="26" t="s">
        <v>108</v>
      </c>
      <c r="G85" s="57">
        <v>0.88</v>
      </c>
      <c r="H85" s="58"/>
      <c r="I85" s="54">
        <f t="shared" si="3"/>
        <v>0</v>
      </c>
    </row>
    <row r="86" spans="1:9" x14ac:dyDescent="0.25">
      <c r="A86" s="93" t="s">
        <v>157</v>
      </c>
      <c r="B86" s="94">
        <v>1.7257</v>
      </c>
      <c r="C86" s="51"/>
      <c r="D86" s="62">
        <f t="shared" si="2"/>
        <v>0</v>
      </c>
      <c r="E86" s="26"/>
      <c r="F86" s="26"/>
      <c r="G86" s="57"/>
      <c r="H86" s="58"/>
      <c r="I86" s="62"/>
    </row>
    <row r="87" spans="1:9" x14ac:dyDescent="0.25">
      <c r="A87" s="26"/>
      <c r="B87" s="31"/>
      <c r="C87" s="51"/>
      <c r="D87" s="62"/>
      <c r="E87" s="26"/>
      <c r="F87" s="93" t="s">
        <v>135</v>
      </c>
      <c r="G87" s="99">
        <v>8.59</v>
      </c>
      <c r="H87" s="58">
        <v>1</v>
      </c>
      <c r="I87" s="62">
        <f t="shared" si="3"/>
        <v>8.59</v>
      </c>
    </row>
    <row r="88" spans="1:9" ht="15.75" thickBot="1" x14ac:dyDescent="0.3">
      <c r="A88" s="26" t="s">
        <v>109</v>
      </c>
      <c r="B88" s="31">
        <v>1</v>
      </c>
      <c r="C88" s="51"/>
      <c r="D88" s="62">
        <f t="shared" si="2"/>
        <v>0</v>
      </c>
      <c r="E88" s="26"/>
      <c r="F88" s="26" t="s">
        <v>110</v>
      </c>
      <c r="G88" s="57">
        <v>45.95</v>
      </c>
      <c r="H88" s="58"/>
      <c r="I88" s="62">
        <f t="shared" si="3"/>
        <v>0</v>
      </c>
    </row>
    <row r="89" spans="1:9" ht="15" customHeight="1" thickBot="1" x14ac:dyDescent="0.3">
      <c r="A89" s="109" t="s">
        <v>70</v>
      </c>
      <c r="B89" s="110"/>
      <c r="C89" s="111"/>
      <c r="D89" s="112">
        <f>SUM(D61:D88)*1.13</f>
        <v>0</v>
      </c>
      <c r="E89" s="113"/>
      <c r="F89" s="109" t="s">
        <v>70</v>
      </c>
      <c r="G89" s="15"/>
      <c r="H89" s="15"/>
      <c r="I89" s="63">
        <f>SUM(I61:I88)*1.13</f>
        <v>9.7066999999999997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111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112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113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114</v>
      </c>
      <c r="B97" s="68"/>
      <c r="C97" s="70">
        <f>C95*C96</f>
        <v>0</v>
      </c>
    </row>
    <row r="98" spans="1:3" ht="15.75" hidden="1" thickBot="1" x14ac:dyDescent="0.3">
      <c r="A98" s="1" t="s">
        <v>115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112</v>
      </c>
      <c r="B101" s="65"/>
      <c r="C101" s="66">
        <v>1617</v>
      </c>
    </row>
    <row r="102" spans="1:3" hidden="1" x14ac:dyDescent="0.25">
      <c r="A102" s="67" t="s">
        <v>116</v>
      </c>
      <c r="B102" s="68"/>
      <c r="C102" s="69">
        <v>0</v>
      </c>
    </row>
    <row r="103" spans="1:3" hidden="1" x14ac:dyDescent="0.25">
      <c r="A103" s="67" t="s">
        <v>114</v>
      </c>
      <c r="B103" s="68"/>
      <c r="C103" s="70">
        <f>C101*C102</f>
        <v>0</v>
      </c>
    </row>
    <row r="104" spans="1:3" ht="15.75" hidden="1" thickBot="1" x14ac:dyDescent="0.3">
      <c r="A104" s="1" t="s">
        <v>115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6" t="s">
        <v>117</v>
      </c>
      <c r="B107" s="127"/>
      <c r="C107" s="128"/>
    </row>
    <row r="108" spans="1:3" hidden="1" x14ac:dyDescent="0.25">
      <c r="A108" s="64" t="s">
        <v>118</v>
      </c>
      <c r="B108" s="65"/>
      <c r="C108" s="66">
        <v>1617</v>
      </c>
    </row>
    <row r="109" spans="1:3" hidden="1" x14ac:dyDescent="0.25">
      <c r="A109" s="67" t="s">
        <v>119</v>
      </c>
      <c r="B109" s="68"/>
      <c r="C109" s="69">
        <v>0</v>
      </c>
    </row>
    <row r="110" spans="1:3" hidden="1" x14ac:dyDescent="0.25">
      <c r="A110" s="67" t="s">
        <v>114</v>
      </c>
      <c r="B110" s="68"/>
      <c r="C110" s="70">
        <f>C108*C109</f>
        <v>0</v>
      </c>
    </row>
    <row r="111" spans="1:3" ht="15.75" hidden="1" thickBot="1" x14ac:dyDescent="0.3">
      <c r="A111" s="1" t="s">
        <v>115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29" t="s">
        <v>120</v>
      </c>
      <c r="B114" s="130"/>
      <c r="C114" s="131"/>
    </row>
    <row r="115" spans="1:7" ht="15.75" hidden="1" x14ac:dyDescent="0.25">
      <c r="A115" s="73" t="s">
        <v>121</v>
      </c>
      <c r="B115" s="74"/>
      <c r="C115" s="75">
        <v>0</v>
      </c>
    </row>
    <row r="116" spans="1:7" ht="15.75" hidden="1" x14ac:dyDescent="0.25">
      <c r="A116" s="73" t="s">
        <v>122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29" t="s">
        <v>120</v>
      </c>
      <c r="B120" s="130"/>
      <c r="C120" s="131"/>
    </row>
    <row r="121" spans="1:7" ht="15.75" hidden="1" x14ac:dyDescent="0.25">
      <c r="A121" s="73" t="s">
        <v>121</v>
      </c>
      <c r="B121" s="74"/>
      <c r="C121" s="75">
        <v>0</v>
      </c>
    </row>
    <row r="122" spans="1:7" ht="15.75" hidden="1" x14ac:dyDescent="0.25">
      <c r="A122" s="81" t="s">
        <v>123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29" t="s">
        <v>124</v>
      </c>
      <c r="B125" s="130"/>
      <c r="C125" s="131"/>
      <c r="D125" s="129" t="s">
        <v>125</v>
      </c>
      <c r="E125" s="130"/>
      <c r="F125" s="130"/>
      <c r="G125" s="131"/>
    </row>
    <row r="126" spans="1:7" ht="15.75" x14ac:dyDescent="0.25">
      <c r="A126" s="82" t="s">
        <v>126</v>
      </c>
      <c r="B126" s="74">
        <v>0</v>
      </c>
      <c r="C126" s="83">
        <f>D57*1.1</f>
        <v>83.840350000000001</v>
      </c>
      <c r="D126" s="84">
        <v>0.1</v>
      </c>
      <c r="E126" s="85"/>
      <c r="F126" s="85">
        <f>C126*D126</f>
        <v>8.3840350000000008</v>
      </c>
      <c r="G126" s="66">
        <f>C126+F126</f>
        <v>92.224384999999998</v>
      </c>
    </row>
    <row r="127" spans="1:7" ht="15.75" x14ac:dyDescent="0.25">
      <c r="A127" s="82" t="s">
        <v>127</v>
      </c>
      <c r="B127" s="74">
        <v>0</v>
      </c>
      <c r="C127" s="83">
        <f>D89*1.1</f>
        <v>0</v>
      </c>
      <c r="D127" s="86">
        <v>0.1</v>
      </c>
      <c r="E127" s="6"/>
      <c r="F127" s="6">
        <f>C127*D127</f>
        <v>0</v>
      </c>
      <c r="G127" s="87">
        <f>C127+F127</f>
        <v>0</v>
      </c>
    </row>
    <row r="128" spans="1:7" ht="15.75" x14ac:dyDescent="0.25">
      <c r="A128" s="82" t="s">
        <v>128</v>
      </c>
      <c r="B128" s="74">
        <v>0</v>
      </c>
      <c r="C128" s="83">
        <f>I89*1.1</f>
        <v>10.67737</v>
      </c>
      <c r="D128" s="86">
        <v>0.1</v>
      </c>
      <c r="E128" s="6"/>
      <c r="F128" s="6">
        <f>C128*D128</f>
        <v>1.0677369999999999</v>
      </c>
      <c r="G128" s="87">
        <f>C128+F128</f>
        <v>11.745106999999999</v>
      </c>
    </row>
    <row r="129" spans="1:7" ht="15.75" x14ac:dyDescent="0.25">
      <c r="A129" s="82" t="s">
        <v>129</v>
      </c>
      <c r="B129" s="74">
        <v>0</v>
      </c>
      <c r="C129" s="83">
        <v>0</v>
      </c>
      <c r="D129" s="86">
        <v>0.12</v>
      </c>
      <c r="E129" s="6"/>
      <c r="F129" s="6"/>
      <c r="G129" s="87">
        <f>C129*1.1</f>
        <v>0</v>
      </c>
    </row>
    <row r="130" spans="1:7" ht="15.75" x14ac:dyDescent="0.25">
      <c r="A130" s="82" t="s">
        <v>130</v>
      </c>
      <c r="B130" s="74">
        <v>0</v>
      </c>
      <c r="C130" s="83">
        <v>35</v>
      </c>
      <c r="D130" s="86">
        <v>0</v>
      </c>
      <c r="E130" s="6"/>
      <c r="F130" s="6"/>
      <c r="G130" s="87">
        <v>50</v>
      </c>
    </row>
    <row r="131" spans="1:7" ht="15.75" x14ac:dyDescent="0.25">
      <c r="A131" s="82" t="s">
        <v>162</v>
      </c>
      <c r="B131" s="74">
        <v>0</v>
      </c>
      <c r="C131" s="83">
        <v>10</v>
      </c>
      <c r="D131" s="86"/>
      <c r="E131" s="6"/>
      <c r="F131" s="6"/>
      <c r="G131" s="87">
        <f>C131</f>
        <v>10</v>
      </c>
    </row>
    <row r="132" spans="1:7" ht="16.5" thickBot="1" x14ac:dyDescent="0.3">
      <c r="A132" s="88" t="s">
        <v>131</v>
      </c>
      <c r="B132" s="89">
        <f>SUM(B126:B130)</f>
        <v>0</v>
      </c>
      <c r="C132" s="90">
        <f>SUM(C126:C131)</f>
        <v>139.51772</v>
      </c>
      <c r="D132" s="91"/>
      <c r="E132" s="92"/>
      <c r="F132" s="92"/>
      <c r="G132" s="2">
        <f>SUM(G126:G131)+H130</f>
        <v>163.969492</v>
      </c>
    </row>
    <row r="134" spans="1:7" x14ac:dyDescent="0.25"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topLeftCell="A4" workbookViewId="0">
      <selection activeCell="G14" sqref="G14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6" spans="2:5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5" x14ac:dyDescent="0.25">
      <c r="B7" s="107">
        <v>1</v>
      </c>
      <c r="C7" s="101" t="s">
        <v>168</v>
      </c>
      <c r="D7" s="102">
        <v>165</v>
      </c>
      <c r="E7" s="108">
        <f>D7*B7</f>
        <v>165</v>
      </c>
    </row>
    <row r="8" spans="2:5" x14ac:dyDescent="0.25">
      <c r="B8" s="103"/>
      <c r="C8" s="104" t="s">
        <v>160</v>
      </c>
      <c r="D8" s="102"/>
      <c r="E8" s="108"/>
    </row>
    <row r="9" spans="2:5" x14ac:dyDescent="0.25">
      <c r="B9" s="103"/>
      <c r="C9" s="104" t="s">
        <v>161</v>
      </c>
      <c r="D9" s="102"/>
      <c r="E9" s="108"/>
    </row>
    <row r="10" spans="2:5" x14ac:dyDescent="0.25">
      <c r="B10" s="103"/>
      <c r="C10" s="104" t="s">
        <v>169</v>
      </c>
      <c r="D10" s="102"/>
      <c r="E10" s="108"/>
    </row>
    <row r="11" spans="2:5" x14ac:dyDescent="0.25">
      <c r="B11" s="132">
        <v>1</v>
      </c>
      <c r="C11" s="133" t="s">
        <v>170</v>
      </c>
      <c r="D11" s="102">
        <v>115</v>
      </c>
      <c r="E11" s="108">
        <f>D11*B11</f>
        <v>115</v>
      </c>
    </row>
    <row r="12" spans="2:5" x14ac:dyDescent="0.25">
      <c r="B12" s="103"/>
      <c r="C12" s="121" t="s">
        <v>171</v>
      </c>
      <c r="D12" s="102"/>
      <c r="E12" s="108"/>
    </row>
    <row r="13" spans="2:5" x14ac:dyDescent="0.25">
      <c r="B13" s="114"/>
      <c r="C13" s="120" t="s">
        <v>172</v>
      </c>
      <c r="D13" s="102"/>
      <c r="E13" s="115"/>
    </row>
    <row r="14" spans="2:5" x14ac:dyDescent="0.25">
      <c r="B14" s="122"/>
      <c r="C14" s="123"/>
      <c r="D14" s="124" t="s">
        <v>165</v>
      </c>
      <c r="E14" s="115">
        <f>SUM(E7:E13)</f>
        <v>280</v>
      </c>
    </row>
    <row r="15" spans="2:5" x14ac:dyDescent="0.25">
      <c r="B15" s="122"/>
      <c r="C15" s="123"/>
      <c r="D15" s="108" t="s">
        <v>166</v>
      </c>
      <c r="E15" s="115">
        <f>E14*0.13</f>
        <v>36.4</v>
      </c>
    </row>
    <row r="16" spans="2:5" x14ac:dyDescent="0.25">
      <c r="B16" s="105"/>
      <c r="C16" s="105"/>
      <c r="D16" s="106" t="s">
        <v>0</v>
      </c>
      <c r="E16" s="119">
        <f>SUM(E14:E15)</f>
        <v>316.39999999999998</v>
      </c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2021-08-11T05:02:41Z</dcterms:modified>
</cp:coreProperties>
</file>