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05-30-sml\"/>
    </mc:Choice>
  </mc:AlternateContent>
  <bookViews>
    <workbookView xWindow="0" yWindow="0" windowWidth="24000" windowHeight="9630" activeTab="2"/>
  </bookViews>
  <sheets>
    <sheet name="GUIA PRECIOS MAT EQ Y MO" sheetId="5" r:id="rId1"/>
    <sheet name="Hoja1" sheetId="6" r:id="rId2"/>
    <sheet name="Formato tabla para llenar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D55" i="5"/>
  <c r="G129" i="5" l="1"/>
  <c r="I25" i="6" l="1"/>
  <c r="H25" i="6"/>
  <c r="D5" i="6"/>
  <c r="A5" i="6"/>
  <c r="B132" i="5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E7" i="3"/>
  <c r="E15" i="3" s="1"/>
  <c r="F128" i="5" l="1"/>
  <c r="G128" i="5"/>
  <c r="F127" i="5"/>
  <c r="G127" i="5"/>
  <c r="C132" i="5"/>
  <c r="F126" i="5"/>
  <c r="C133" i="5" l="1"/>
  <c r="C134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<sst xmlns="http://schemas.openxmlformats.org/spreadsheetml/2006/main" count="198" uniqueCount="174">
  <si>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</si>
  <si>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</si>
  <si>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</si>
  <si>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</si>
  <si>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</si>
  <si>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</si>
  <si>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</si>
  <si>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</si>
  <si>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</si>
  <si>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</si>
  <si>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</si>
  <si>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</si>
  <si>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</si>
  <si>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</si>
  <si>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</si>
  <si>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</si>
  <si>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</si>
  <si>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</si>
  <si>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</si>
  <si>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</si>
  <si>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</si>
  <si>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</si>
  <si>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</si>
  <si>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</si>
  <si>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</si>
  <si>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</si>
  <si>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</si>
  <si>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</si>
  <si>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</si>
  <si>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</si>
  <si>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</si>
  <si>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</si>
  <si>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</si>
  <si>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</si>
  <si>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</si>
  <si>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</si>
  <si>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</si>
  <si>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</si>
  <si>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</si>
  <si>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</si>
  <si>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</si>
  <si>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</si>
  <si>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</si>
  <si>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</si>
  <si>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</si>
  <si>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</si>
  <si>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</si>
  <si>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</si>
  <si>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</si>
  <si>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</si>
  <si>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</si>
  <si>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</si>
  <si>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</si>
  <si>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</si>
  <si>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</si>
  <si>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</si>
  <si>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</si>
  <si>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</si>
  <si>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</si>
  <si>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</si>
  <si>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</si>
  <si>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</si>
  <si>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</si>
  <si>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</si>
  <si>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</si>
  <si>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</si>
  <si>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</si>
  <si>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</si>
  <si>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</si>
  <si>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</si>
  <si>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</si>
  <si>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</si>
  <si>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</si>
  <si>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</si>
  <si>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</si>
  <si>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</si>
  <si>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</si>
  <si>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</si>
  <si>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</si>
  <si>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</si>
  <si>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</si>
  <si>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</si>
  <si>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</si>
  <si>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</si>
  <si>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</si>
  <si>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</si>
  <si>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</si>
  <si>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</si>
  <si>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</si>
  <si>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</si>
  <si>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</si>
  <si>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</si>
  <si>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</si>
  <si>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</si>
  <si>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</si>
  <si>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</si>
  <si>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</si>
  <si>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</si>
  <si>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</si>
  <si>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</si>
  <si>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</si>
  <si>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</si>
  <si>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</si>
  <si>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</si>
  <si>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</si>
  <si>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</si>
  <si>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</si>
  <si>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</si>
  <si>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</si>
  <si>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</si>
  <si>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</si>
  <si>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</si>
  <si>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</si>
  <si>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</si>
  <si>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</si>
  <si>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</si>
  <si>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</si>
  <si>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</si>
  <si>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</si>
  <si>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</si>
  <si>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</si>
  <si>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</si>
  <si>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</si>
  <si>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</si>
  <si>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</si>
  <si>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</si>
  <si>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</si>
  <si>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</si>
  <si>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</si>
  <si>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</si>
  <si>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</si>
  <si>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</si>
  <si>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</si>
  <si>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</si>
  <si>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</si>
  <si>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</si>
  <si>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</si>
  <si>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</si>
  <si>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</si>
  <si>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</si>
  <si>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</si>
  <si>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</si>
  <si>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</si>
  <si>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</si>
  <si>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</si>
  <si>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</si>
  <si>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</si>
  <si>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</si>
  <si>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</si>
  <si>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</si>
  <si>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</si>
  <si>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</si>
  <si>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</si>
  <si>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</si>
  <si>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</si>
  <si>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</si>
  <si>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</si>
  <si>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</si>
  <si>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</si>
  <si>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</si>
  <si>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</si>
  <si>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</si>
  <si>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</si>
  <si>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Con Mg utilidad del 60%</t>
  </si>
  <si>
    <t>Con Mg utilidad del 75%</t>
  </si>
  <si>
    <t>COMBUSTIBLE</t>
  </si>
  <si>
    <t xml:space="preserve">AGENTE DE LIMPIEZA ECO FLUSH </t>
  </si>
  <si>
    <t xml:space="preserve">Materiales: filtro, visor, válvula. Agentes de limpieza. </t>
  </si>
  <si>
    <t xml:space="preserve">Condensador </t>
  </si>
  <si>
    <t>Suministro e instalación de condensador para equipo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</si>
  <si>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Unidad condensador 60,000 BTRU 230/1/60 R-410 </t>
    </r>
  </si>
  <si>
    <t>5 Kilos Gas R-410 A</t>
  </si>
  <si>
    <t>Nitrógeno</t>
  </si>
  <si>
    <r>
      <t xml:space="preserve">Ubicación: </t>
    </r>
    <r>
      <rPr>
        <sz val="10"/>
        <color theme="1"/>
        <rFont val="Calibri"/>
        <family val="2"/>
        <scheme val="minor"/>
      </rPr>
      <t>Control de calidad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</si>
</sst>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2" fontId="7" fillId="0" borderId="17" xfId="1" applyNumberFormat="1" applyFont="1" applyFill="1" applyBorder="1"/>
    <xf numFmtId="0" fontId="13" fillId="0" borderId="26" xfId="0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0" fillId="0" borderId="7" xfId="0" applyBorder="1"/>
    <xf numFmtId="44" fontId="0" fillId="0" borderId="1" xfId="1" applyFont="1" applyBorder="1"/>
    <xf numFmtId="44" fontId="0" fillId="0" borderId="8" xfId="1" applyFont="1" applyBorder="1"/>
    <xf numFmtId="44" fontId="0" fillId="0" borderId="10" xfId="1" applyFont="1" applyBorder="1"/>
    <xf numFmtId="0" fontId="6" fillId="0" borderId="0" xfId="0" applyFont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124" activePane="bottomLeft" state="frozen"/>
      <selection pane="bottomLeft" activeCell="I135" sqref="I135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6" t="s">
        <v>6</v>
      </c>
      <c r="B3" s="126"/>
      <c r="C3" s="126"/>
      <c r="D3" s="126"/>
      <c r="E3" s="126"/>
      <c r="F3" s="126"/>
      <c r="G3" s="13"/>
      <c r="H3" s="13"/>
    </row>
    <row r="4" spans="1:10" ht="17.25" x14ac:dyDescent="0.25">
      <c r="A4" s="126"/>
      <c r="B4" s="126"/>
      <c r="C4" s="126"/>
      <c r="D4" s="126"/>
      <c r="E4" s="126"/>
      <c r="F4" s="126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2" t="s">
        <v>14</v>
      </c>
      <c r="B12" s="96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16</v>
      </c>
      <c r="B13" s="93">
        <v>0.88</v>
      </c>
      <c r="C13" s="32"/>
      <c r="D13" s="33">
        <f t="shared" ref="D13:D56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18</v>
      </c>
      <c r="B14" s="93">
        <v>2.37</v>
      </c>
      <c r="C14" s="32"/>
      <c r="D14" s="33">
        <f t="shared" si="0"/>
        <v>0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20</v>
      </c>
      <c r="B15" s="93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22</v>
      </c>
      <c r="B16" s="93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4" t="s">
        <v>25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42</v>
      </c>
      <c r="B26" s="93">
        <v>1</v>
      </c>
      <c r="C26" s="36"/>
      <c r="D26" s="33">
        <f t="shared" si="0"/>
        <v>0</v>
      </c>
      <c r="E26" s="15"/>
      <c r="F26" s="29" t="s">
        <v>43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44</v>
      </c>
      <c r="B27" s="31">
        <v>1.05</v>
      </c>
      <c r="C27" s="36"/>
      <c r="D27" s="33">
        <f t="shared" si="0"/>
        <v>0</v>
      </c>
      <c r="E27" s="15"/>
      <c r="F27" s="29" t="s">
        <v>45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46</v>
      </c>
      <c r="B28" s="31">
        <v>1.32</v>
      </c>
      <c r="C28" s="36"/>
      <c r="D28" s="33">
        <f t="shared" si="0"/>
        <v>0</v>
      </c>
      <c r="E28" s="15"/>
      <c r="F28" s="29" t="s">
        <v>47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138</v>
      </c>
      <c r="B29" s="93">
        <v>1</v>
      </c>
      <c r="C29" s="36"/>
      <c r="D29" s="33">
        <f t="shared" si="0"/>
        <v>0</v>
      </c>
      <c r="E29" s="15"/>
      <c r="F29" s="94" t="s">
        <v>141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148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149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48</v>
      </c>
      <c r="B32" s="38">
        <v>1</v>
      </c>
      <c r="C32" s="36"/>
      <c r="D32" s="33">
        <f t="shared" si="0"/>
        <v>0</v>
      </c>
      <c r="E32" s="15"/>
      <c r="F32" s="29" t="s">
        <v>49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50</v>
      </c>
      <c r="B33" s="93">
        <v>15.74</v>
      </c>
      <c r="C33" s="36">
        <v>1</v>
      </c>
      <c r="D33" s="33">
        <f t="shared" si="0"/>
        <v>15.74</v>
      </c>
      <c r="E33" s="15"/>
      <c r="F33" s="29" t="s">
        <v>51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52</v>
      </c>
      <c r="B34" s="93">
        <v>1.55</v>
      </c>
      <c r="C34" s="36"/>
      <c r="D34" s="33">
        <f t="shared" si="0"/>
        <v>0</v>
      </c>
      <c r="E34" s="15"/>
      <c r="F34" s="29" t="s">
        <v>53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54</v>
      </c>
      <c r="B35" s="31">
        <v>0.33</v>
      </c>
      <c r="C35" s="36"/>
      <c r="D35" s="33">
        <f t="shared" si="0"/>
        <v>0</v>
      </c>
      <c r="E35" s="15"/>
      <c r="F35" s="29" t="s">
        <v>55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56</v>
      </c>
      <c r="B36" s="31">
        <v>0.24</v>
      </c>
      <c r="C36" s="36"/>
      <c r="D36" s="33">
        <f t="shared" si="0"/>
        <v>0</v>
      </c>
      <c r="E36" s="15"/>
      <c r="F36" s="29" t="s">
        <v>57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145</v>
      </c>
      <c r="B37" s="93">
        <v>0.57999999999999996</v>
      </c>
      <c r="C37" s="36"/>
      <c r="D37" s="33">
        <f t="shared" si="0"/>
        <v>0</v>
      </c>
      <c r="E37" s="15"/>
      <c r="F37" s="29" t="s">
        <v>58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146</v>
      </c>
      <c r="B38" s="93">
        <v>0.72</v>
      </c>
      <c r="C38" s="36"/>
      <c r="D38" s="33">
        <f t="shared" si="0"/>
        <v>0</v>
      </c>
      <c r="E38" s="15"/>
      <c r="F38" s="29" t="s">
        <v>59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144</v>
      </c>
      <c r="B39" s="93">
        <v>0.34</v>
      </c>
      <c r="C39" s="36"/>
      <c r="D39" s="33">
        <f t="shared" si="0"/>
        <v>0</v>
      </c>
      <c r="E39" s="15"/>
      <c r="F39" s="29" t="s">
        <v>61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60</v>
      </c>
      <c r="B40" s="31">
        <v>0</v>
      </c>
      <c r="C40" s="36"/>
      <c r="D40" s="33">
        <f t="shared" si="0"/>
        <v>0</v>
      </c>
      <c r="E40" s="15"/>
      <c r="F40" s="99" t="s">
        <v>62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60</v>
      </c>
      <c r="B41" s="31">
        <v>0</v>
      </c>
      <c r="C41" s="36"/>
      <c r="D41" s="33">
        <f t="shared" si="0"/>
        <v>0</v>
      </c>
      <c r="E41" s="15"/>
      <c r="F41" s="29" t="s">
        <v>63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60</v>
      </c>
      <c r="B42" s="31">
        <v>0</v>
      </c>
      <c r="C42" s="36"/>
      <c r="D42" s="33">
        <f t="shared" si="0"/>
        <v>0</v>
      </c>
      <c r="E42" s="15"/>
      <c r="F42" s="29" t="s">
        <v>64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65</v>
      </c>
      <c r="B43" s="93">
        <v>7.68</v>
      </c>
      <c r="C43" s="36"/>
      <c r="D43" s="33">
        <f t="shared" si="0"/>
        <v>0</v>
      </c>
      <c r="E43" s="15"/>
      <c r="F43" s="29" t="s">
        <v>66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67</v>
      </c>
      <c r="B44" s="93">
        <v>5.22</v>
      </c>
      <c r="C44" s="36"/>
      <c r="D44" s="33">
        <f t="shared" si="0"/>
        <v>0</v>
      </c>
      <c r="E44" s="15"/>
      <c r="F44" s="29" t="s">
        <v>68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69</v>
      </c>
      <c r="B45" s="93">
        <v>71</v>
      </c>
      <c r="C45" s="36"/>
      <c r="D45" s="33">
        <f t="shared" si="0"/>
        <v>0</v>
      </c>
      <c r="E45" s="15"/>
      <c r="F45" s="43" t="s">
        <v>70</v>
      </c>
      <c r="G45" s="44"/>
      <c r="H45" s="29"/>
      <c r="I45" s="45">
        <f>SUM(I12:I44)</f>
        <v>0</v>
      </c>
    </row>
    <row r="46" spans="1:11" x14ac:dyDescent="0.25">
      <c r="A46" s="92" t="s">
        <v>71</v>
      </c>
      <c r="B46" s="93">
        <v>6.28</v>
      </c>
      <c r="C46" s="36">
        <v>5</v>
      </c>
      <c r="D46" s="33">
        <f t="shared" si="0"/>
        <v>31.400000000000002</v>
      </c>
      <c r="E46" s="15"/>
      <c r="F46" s="15"/>
      <c r="G46" s="15"/>
      <c r="H46" s="15"/>
      <c r="I46" s="15"/>
    </row>
    <row r="47" spans="1:11" x14ac:dyDescent="0.25">
      <c r="A47" s="92" t="s">
        <v>72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139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140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73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142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143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147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134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166</v>
      </c>
      <c r="B55" s="31">
        <v>18.079999999999998</v>
      </c>
      <c r="C55" s="36">
        <v>2</v>
      </c>
      <c r="D55" s="49">
        <f t="shared" si="0"/>
        <v>36.159999999999997</v>
      </c>
      <c r="E55" s="15"/>
      <c r="F55" s="15"/>
      <c r="G55" s="15"/>
      <c r="H55" s="15"/>
      <c r="I55" s="15"/>
    </row>
    <row r="56" spans="1:10" ht="15.75" thickBot="1" x14ac:dyDescent="0.3">
      <c r="A56" s="26" t="s">
        <v>74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70</v>
      </c>
      <c r="B57" s="50"/>
      <c r="C57" s="29"/>
      <c r="D57" s="45">
        <f>SUM(D12:D56)*1.13</f>
        <v>94.128999999999991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75</v>
      </c>
      <c r="B60" s="22" t="s">
        <v>11</v>
      </c>
      <c r="C60" s="23" t="s">
        <v>12</v>
      </c>
      <c r="D60" s="24" t="s">
        <v>0</v>
      </c>
      <c r="E60" s="51"/>
      <c r="F60" s="21" t="s">
        <v>76</v>
      </c>
      <c r="G60" s="22" t="s">
        <v>11</v>
      </c>
      <c r="H60" s="23" t="s">
        <v>12</v>
      </c>
      <c r="I60" s="24" t="s">
        <v>0</v>
      </c>
    </row>
    <row r="61" spans="1:10" x14ac:dyDescent="0.25">
      <c r="A61" s="92" t="s">
        <v>158</v>
      </c>
      <c r="B61" s="96">
        <v>9.0708000000000002</v>
      </c>
      <c r="C61" s="27"/>
      <c r="D61" s="53">
        <f>C61*B61</f>
        <v>0</v>
      </c>
      <c r="E61" s="54"/>
      <c r="F61" s="26" t="s">
        <v>77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78</v>
      </c>
      <c r="B62" s="31">
        <v>0</v>
      </c>
      <c r="C62" s="27"/>
      <c r="D62" s="55">
        <f t="shared" ref="D62:D88" si="2">B62*C62</f>
        <v>0</v>
      </c>
      <c r="E62" s="26"/>
      <c r="F62" s="26" t="s">
        <v>79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80</v>
      </c>
      <c r="B63" s="93">
        <v>0.44</v>
      </c>
      <c r="C63" s="27"/>
      <c r="D63" s="55">
        <f t="shared" si="2"/>
        <v>0</v>
      </c>
      <c r="E63" s="26"/>
      <c r="F63" s="92" t="s">
        <v>81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150</v>
      </c>
      <c r="B64" s="93">
        <v>1.06</v>
      </c>
      <c r="C64" s="27"/>
      <c r="D64" s="55">
        <f t="shared" si="2"/>
        <v>0</v>
      </c>
      <c r="E64" s="60"/>
      <c r="F64" s="26" t="s">
        <v>82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83</v>
      </c>
      <c r="B65" s="31">
        <v>4.25</v>
      </c>
      <c r="C65" s="27"/>
      <c r="D65" s="55">
        <f t="shared" si="2"/>
        <v>0</v>
      </c>
      <c r="E65" s="60"/>
      <c r="F65" s="92" t="s">
        <v>84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153</v>
      </c>
      <c r="B66" s="95">
        <v>0.30969999999999998</v>
      </c>
      <c r="C66" s="27"/>
      <c r="D66" s="55">
        <f t="shared" si="2"/>
        <v>0</v>
      </c>
      <c r="E66" s="60"/>
      <c r="F66" s="26" t="s">
        <v>85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154</v>
      </c>
      <c r="B67" s="95">
        <v>3.5400000000000001E-2</v>
      </c>
      <c r="C67" s="27"/>
      <c r="D67" s="55">
        <f t="shared" si="2"/>
        <v>0</v>
      </c>
      <c r="E67" s="60"/>
      <c r="F67" s="26" t="s">
        <v>86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155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156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151</v>
      </c>
      <c r="B70" s="31">
        <v>0.28999999999999998</v>
      </c>
      <c r="C70" s="27"/>
      <c r="D70" s="55">
        <f t="shared" si="2"/>
        <v>0</v>
      </c>
      <c r="E70" s="60"/>
      <c r="F70" s="92" t="s">
        <v>87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88</v>
      </c>
      <c r="B71" s="31">
        <v>2.4</v>
      </c>
      <c r="C71" s="27"/>
      <c r="D71" s="55">
        <f t="shared" si="2"/>
        <v>0</v>
      </c>
      <c r="E71" s="60"/>
      <c r="F71" s="26" t="s">
        <v>89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90</v>
      </c>
      <c r="B72" s="93">
        <v>8.8499999999999995E-2</v>
      </c>
      <c r="C72" s="27"/>
      <c r="D72" s="55">
        <f t="shared" si="2"/>
        <v>0</v>
      </c>
      <c r="E72" s="60"/>
      <c r="F72" s="92" t="s">
        <v>91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92</v>
      </c>
      <c r="B73" s="31">
        <v>0.18</v>
      </c>
      <c r="C73" s="27"/>
      <c r="D73" s="55">
        <f t="shared" si="2"/>
        <v>0</v>
      </c>
      <c r="E73" s="60"/>
      <c r="F73" s="26" t="s">
        <v>93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94</v>
      </c>
      <c r="B74" s="93">
        <v>0.13270000000000001</v>
      </c>
      <c r="C74" s="27"/>
      <c r="D74" s="55">
        <f t="shared" si="2"/>
        <v>0</v>
      </c>
      <c r="E74" s="60"/>
      <c r="F74" s="92" t="s">
        <v>95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152</v>
      </c>
      <c r="B75" s="93">
        <v>6.1899999999999997E-2</v>
      </c>
      <c r="C75" s="27"/>
      <c r="D75" s="55"/>
      <c r="E75" s="60"/>
      <c r="F75" s="92" t="s">
        <v>160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161</v>
      </c>
      <c r="G76" s="98">
        <v>10.575200000000001</v>
      </c>
      <c r="H76" s="59"/>
      <c r="I76" s="55"/>
    </row>
    <row r="77" spans="1:10" x14ac:dyDescent="0.25">
      <c r="A77" s="26" t="s">
        <v>135</v>
      </c>
      <c r="B77" s="31">
        <v>0.2</v>
      </c>
      <c r="C77" s="27"/>
      <c r="D77" s="55">
        <f t="shared" si="2"/>
        <v>0</v>
      </c>
      <c r="E77" s="60"/>
      <c r="F77" s="26" t="s">
        <v>136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96</v>
      </c>
      <c r="B78" s="31">
        <v>0.75</v>
      </c>
      <c r="C78" s="27"/>
      <c r="D78" s="55">
        <f t="shared" si="2"/>
        <v>0</v>
      </c>
      <c r="E78" s="26"/>
      <c r="F78" s="26" t="s">
        <v>97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98</v>
      </c>
      <c r="B79" s="31">
        <v>0.15</v>
      </c>
      <c r="C79" s="27"/>
      <c r="D79" s="55">
        <f t="shared" si="2"/>
        <v>0</v>
      </c>
      <c r="E79" s="26"/>
      <c r="F79" s="46" t="s">
        <v>99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157</v>
      </c>
      <c r="B80" s="93">
        <v>2.5663999999999998</v>
      </c>
      <c r="C80" s="114"/>
      <c r="D80" s="59">
        <f t="shared" si="2"/>
        <v>0</v>
      </c>
      <c r="E80" s="26"/>
      <c r="F80" s="26" t="s">
        <v>100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101</v>
      </c>
      <c r="B81" s="31">
        <v>21.95</v>
      </c>
      <c r="C81" s="27"/>
      <c r="D81" s="55">
        <f t="shared" si="2"/>
        <v>0</v>
      </c>
      <c r="E81" s="26"/>
      <c r="F81" s="26" t="s">
        <v>102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103</v>
      </c>
      <c r="B82" s="31">
        <v>2.15</v>
      </c>
      <c r="C82" s="27"/>
      <c r="D82" s="55">
        <f t="shared" si="2"/>
        <v>0</v>
      </c>
      <c r="E82" s="26"/>
      <c r="F82" s="26" t="s">
        <v>104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105</v>
      </c>
      <c r="B83" s="31">
        <v>0</v>
      </c>
      <c r="C83" s="27"/>
      <c r="D83" s="55">
        <f t="shared" si="2"/>
        <v>0</v>
      </c>
      <c r="E83" s="26"/>
      <c r="F83" s="26" t="s">
        <v>106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107</v>
      </c>
      <c r="B84" s="38">
        <v>2.35</v>
      </c>
      <c r="C84" s="114"/>
      <c r="D84" s="59">
        <f t="shared" si="2"/>
        <v>0</v>
      </c>
      <c r="E84" s="26"/>
      <c r="F84" s="26" t="s">
        <v>108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109</v>
      </c>
      <c r="B85" s="31">
        <v>1</v>
      </c>
      <c r="C85" s="27"/>
      <c r="D85" s="55">
        <f t="shared" si="2"/>
        <v>0</v>
      </c>
      <c r="E85" s="26"/>
      <c r="F85" s="26" t="s">
        <v>110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159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137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111</v>
      </c>
      <c r="B88" s="31">
        <v>1</v>
      </c>
      <c r="C88" s="27"/>
      <c r="D88" s="62">
        <f t="shared" si="2"/>
        <v>0</v>
      </c>
      <c r="E88" s="26"/>
      <c r="F88" s="26" t="s">
        <v>112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70</v>
      </c>
      <c r="B89" s="50"/>
      <c r="C89" s="29"/>
      <c r="D89" s="45">
        <f>SUM(D61:D88)*1.13</f>
        <v>0</v>
      </c>
      <c r="E89" s="15"/>
      <c r="F89" s="43" t="s">
        <v>70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113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114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115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116</v>
      </c>
      <c r="B97" s="68"/>
      <c r="C97" s="70">
        <f>C95*C96</f>
        <v>0</v>
      </c>
    </row>
    <row r="98" spans="1:3" ht="15.75" hidden="1" thickBot="1" x14ac:dyDescent="0.3">
      <c r="A98" s="1" t="s">
        <v>117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114</v>
      </c>
      <c r="B101" s="65"/>
      <c r="C101" s="66">
        <v>1617</v>
      </c>
    </row>
    <row r="102" spans="1:3" hidden="1" x14ac:dyDescent="0.25">
      <c r="A102" s="67" t="s">
        <v>118</v>
      </c>
      <c r="B102" s="68"/>
      <c r="C102" s="69">
        <v>0</v>
      </c>
    </row>
    <row r="103" spans="1:3" hidden="1" x14ac:dyDescent="0.25">
      <c r="A103" s="67" t="s">
        <v>116</v>
      </c>
      <c r="B103" s="68"/>
      <c r="C103" s="70">
        <f>C101*C102</f>
        <v>0</v>
      </c>
    </row>
    <row r="104" spans="1:3" ht="15.75" hidden="1" thickBot="1" x14ac:dyDescent="0.3">
      <c r="A104" s="1" t="s">
        <v>117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7" t="s">
        <v>119</v>
      </c>
      <c r="B107" s="128"/>
      <c r="C107" s="129"/>
    </row>
    <row r="108" spans="1:3" hidden="1" x14ac:dyDescent="0.25">
      <c r="A108" s="64" t="s">
        <v>120</v>
      </c>
      <c r="B108" s="65"/>
      <c r="C108" s="66">
        <v>1617</v>
      </c>
    </row>
    <row r="109" spans="1:3" hidden="1" x14ac:dyDescent="0.25">
      <c r="A109" s="67" t="s">
        <v>121</v>
      </c>
      <c r="B109" s="68"/>
      <c r="C109" s="69">
        <v>0</v>
      </c>
    </row>
    <row r="110" spans="1:3" hidden="1" x14ac:dyDescent="0.25">
      <c r="A110" s="67" t="s">
        <v>116</v>
      </c>
      <c r="B110" s="68"/>
      <c r="C110" s="70">
        <f>C108*C109</f>
        <v>0</v>
      </c>
    </row>
    <row r="111" spans="1:3" ht="15.75" hidden="1" thickBot="1" x14ac:dyDescent="0.3">
      <c r="A111" s="1" t="s">
        <v>117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0" t="s">
        <v>122</v>
      </c>
      <c r="B114" s="131"/>
      <c r="C114" s="132"/>
    </row>
    <row r="115" spans="1:7" ht="15.75" hidden="1" x14ac:dyDescent="0.25">
      <c r="A115" s="73" t="s">
        <v>123</v>
      </c>
      <c r="B115" s="74"/>
      <c r="C115" s="75">
        <v>0</v>
      </c>
    </row>
    <row r="116" spans="1:7" ht="15.75" hidden="1" x14ac:dyDescent="0.25">
      <c r="A116" s="73" t="s">
        <v>124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0" t="s">
        <v>122</v>
      </c>
      <c r="B120" s="131"/>
      <c r="C120" s="132"/>
    </row>
    <row r="121" spans="1:7" ht="15.75" hidden="1" x14ac:dyDescent="0.25">
      <c r="A121" s="73" t="s">
        <v>123</v>
      </c>
      <c r="B121" s="74"/>
      <c r="C121" s="75">
        <v>0</v>
      </c>
    </row>
    <row r="122" spans="1:7" ht="15.75" hidden="1" x14ac:dyDescent="0.25">
      <c r="A122" s="81" t="s">
        <v>125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0" t="s">
        <v>126</v>
      </c>
      <c r="B125" s="131"/>
      <c r="C125" s="132"/>
      <c r="D125" s="130" t="s">
        <v>127</v>
      </c>
      <c r="E125" s="131"/>
      <c r="F125" s="131"/>
      <c r="G125" s="132"/>
    </row>
    <row r="126" spans="1:7" ht="15.75" x14ac:dyDescent="0.25">
      <c r="A126" s="82" t="s">
        <v>128</v>
      </c>
      <c r="B126" s="74">
        <v>0</v>
      </c>
      <c r="C126" s="83">
        <f>D57*1.1</f>
        <v>103.5419</v>
      </c>
      <c r="D126" s="84"/>
      <c r="E126" s="85"/>
      <c r="F126" s="85">
        <f>C126*D126</f>
        <v>0</v>
      </c>
      <c r="G126" s="66">
        <f>C126*1.1</f>
        <v>113.89609</v>
      </c>
    </row>
    <row r="127" spans="1:7" ht="15.75" x14ac:dyDescent="0.25">
      <c r="A127" s="82" t="s">
        <v>129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130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131</v>
      </c>
      <c r="B129" s="74">
        <v>0</v>
      </c>
      <c r="C129" s="83">
        <v>1132.75</v>
      </c>
      <c r="D129" s="86"/>
      <c r="E129" s="6"/>
      <c r="F129" s="6"/>
      <c r="G129" s="87">
        <f>C129*1.1</f>
        <v>1246.0250000000001</v>
      </c>
    </row>
    <row r="130" spans="1:7" ht="15.75" x14ac:dyDescent="0.25">
      <c r="A130" s="82" t="s">
        <v>132</v>
      </c>
      <c r="B130" s="74">
        <v>0</v>
      </c>
      <c r="C130" s="83">
        <v>36</v>
      </c>
      <c r="D130" s="86"/>
      <c r="E130" s="6"/>
      <c r="F130" s="6"/>
      <c r="G130" s="87">
        <v>175</v>
      </c>
    </row>
    <row r="131" spans="1:7" ht="15.75" x14ac:dyDescent="0.25">
      <c r="A131" s="82" t="s">
        <v>165</v>
      </c>
      <c r="B131" s="74">
        <v>0</v>
      </c>
      <c r="C131" s="74">
        <v>0</v>
      </c>
      <c r="D131" s="86"/>
      <c r="E131" s="6"/>
      <c r="F131" s="6"/>
      <c r="G131" s="87"/>
    </row>
    <row r="132" spans="1:7" ht="16.5" thickBot="1" x14ac:dyDescent="0.3">
      <c r="A132" s="88" t="s">
        <v>133</v>
      </c>
      <c r="B132" s="89">
        <f>SUM(B126:B131)</f>
        <v>0</v>
      </c>
      <c r="C132" s="74">
        <f>SUM(C126:C130)</f>
        <v>1272.2918999999999</v>
      </c>
      <c r="D132" s="90"/>
      <c r="E132" s="91"/>
      <c r="F132" s="91"/>
      <c r="G132" s="2">
        <f>SUM(G126:G131)</f>
        <v>1534.92109</v>
      </c>
    </row>
    <row r="133" spans="1:7" ht="15.75" x14ac:dyDescent="0.25">
      <c r="A133" s="115" t="s">
        <v>163</v>
      </c>
      <c r="C133">
        <f>C132*1.6</f>
        <v>2035.66704</v>
      </c>
    </row>
    <row r="134" spans="1:7" ht="15.75" x14ac:dyDescent="0.25">
      <c r="A134" s="115" t="s">
        <v>164</v>
      </c>
      <c r="C134">
        <f>C132*1.75</f>
        <v>2226.5108249999998</v>
      </c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I25" sqref="I25"/>
    </sheetView>
  </sheetViews>
  <sheetFormatPr baseColWidth="10" defaultRowHeight="15" x14ac:dyDescent="0.25"/>
  <sheetData>
    <row r="1" spans="1:4" x14ac:dyDescent="0.25">
      <c r="A1">
        <v>50.85</v>
      </c>
    </row>
    <row r="2" spans="1:4" x14ac:dyDescent="0.25">
      <c r="A2">
        <v>332.64</v>
      </c>
    </row>
    <row r="3" spans="1:4" x14ac:dyDescent="0.25">
      <c r="A3">
        <v>503.58</v>
      </c>
    </row>
    <row r="4" spans="1:4" ht="15.75" thickBot="1" x14ac:dyDescent="0.3">
      <c r="A4">
        <v>324.8</v>
      </c>
    </row>
    <row r="5" spans="1:4" ht="15.75" thickBot="1" x14ac:dyDescent="0.3">
      <c r="A5" s="119">
        <f>SUM(A1:A4)+B9+B10</f>
        <v>2328.79</v>
      </c>
      <c r="C5">
        <v>2355.15</v>
      </c>
      <c r="D5">
        <f>C5-A5</f>
        <v>26.360000000000127</v>
      </c>
    </row>
    <row r="9" spans="1:4" x14ac:dyDescent="0.25">
      <c r="B9">
        <v>291.2</v>
      </c>
    </row>
    <row r="10" spans="1:4" x14ac:dyDescent="0.25">
      <c r="B10">
        <v>825.72</v>
      </c>
    </row>
    <row r="17" spans="7:9" x14ac:dyDescent="0.25">
      <c r="G17" s="120"/>
      <c r="H17" s="122">
        <v>50.85</v>
      </c>
    </row>
    <row r="18" spans="7:9" x14ac:dyDescent="0.25">
      <c r="G18" s="120"/>
      <c r="H18" s="122">
        <v>332.64</v>
      </c>
    </row>
    <row r="19" spans="7:9" x14ac:dyDescent="0.25">
      <c r="G19" s="120"/>
      <c r="H19" s="122">
        <v>291.2</v>
      </c>
    </row>
    <row r="20" spans="7:9" x14ac:dyDescent="0.25">
      <c r="G20" s="120"/>
      <c r="H20" s="122">
        <v>359</v>
      </c>
    </row>
    <row r="21" spans="7:9" x14ac:dyDescent="0.25">
      <c r="G21" s="120"/>
      <c r="H21" s="122">
        <v>503.58</v>
      </c>
    </row>
    <row r="22" spans="7:9" x14ac:dyDescent="0.25">
      <c r="G22" s="120"/>
      <c r="H22" s="122">
        <v>825.72</v>
      </c>
    </row>
    <row r="23" spans="7:9" x14ac:dyDescent="0.25">
      <c r="G23" s="120"/>
      <c r="H23" s="122"/>
    </row>
    <row r="24" spans="7:9" ht="15.75" thickBot="1" x14ac:dyDescent="0.3">
      <c r="G24" s="120"/>
      <c r="H24" s="123"/>
    </row>
    <row r="25" spans="7:9" ht="15.75" thickBot="1" x14ac:dyDescent="0.3">
      <c r="G25" s="121"/>
      <c r="H25" s="124">
        <f>SUM(H17:H24)</f>
        <v>2362.9899999999998</v>
      </c>
      <c r="I25">
        <f>H25-C5</f>
        <v>7.8399999999996908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2"/>
  <sheetViews>
    <sheetView tabSelected="1" workbookViewId="0">
      <selection activeCell="B6" sqref="B6:E15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6" spans="2:14" x14ac:dyDescent="0.25">
      <c r="B6" s="116" t="s">
        <v>4</v>
      </c>
      <c r="C6" s="117" t="s">
        <v>3</v>
      </c>
      <c r="D6" s="116" t="s">
        <v>2</v>
      </c>
      <c r="E6" s="118" t="s">
        <v>1</v>
      </c>
    </row>
    <row r="7" spans="2:14" x14ac:dyDescent="0.25">
      <c r="B7" s="112">
        <v>1</v>
      </c>
      <c r="C7" s="100" t="s">
        <v>169</v>
      </c>
      <c r="D7" s="101">
        <f>SUM(D8:D12)</f>
        <v>1541.99</v>
      </c>
      <c r="E7" s="113">
        <f>D7*B7</f>
        <v>1541.99</v>
      </c>
    </row>
    <row r="8" spans="2:14" x14ac:dyDescent="0.25">
      <c r="B8" s="103"/>
      <c r="C8" s="104" t="s">
        <v>167</v>
      </c>
      <c r="D8" s="101">
        <v>70.959999999999994</v>
      </c>
      <c r="E8" s="113"/>
    </row>
    <row r="9" spans="2:14" x14ac:dyDescent="0.25">
      <c r="B9" s="103"/>
      <c r="C9" s="125" t="s">
        <v>168</v>
      </c>
      <c r="D9" s="101">
        <v>1246.03</v>
      </c>
      <c r="E9" s="113"/>
    </row>
    <row r="10" spans="2:14" x14ac:dyDescent="0.25">
      <c r="B10" s="103"/>
      <c r="C10" s="104" t="s">
        <v>162</v>
      </c>
      <c r="D10" s="101">
        <v>175</v>
      </c>
      <c r="E10" s="113"/>
    </row>
    <row r="11" spans="2:14" x14ac:dyDescent="0.25">
      <c r="B11" s="103"/>
      <c r="C11" s="104" t="s">
        <v>171</v>
      </c>
      <c r="D11" s="101">
        <v>40</v>
      </c>
      <c r="E11" s="113"/>
    </row>
    <row r="12" spans="2:14" x14ac:dyDescent="0.25">
      <c r="B12" s="103"/>
      <c r="C12" s="104" t="s">
        <v>172</v>
      </c>
      <c r="D12" s="101">
        <v>10</v>
      </c>
      <c r="E12" s="113"/>
    </row>
    <row r="13" spans="2:14" x14ac:dyDescent="0.25">
      <c r="B13" s="103"/>
      <c r="C13" s="105" t="s">
        <v>170</v>
      </c>
      <c r="D13" s="101"/>
      <c r="E13" s="102"/>
    </row>
    <row r="14" spans="2:14" x14ac:dyDescent="0.25">
      <c r="B14" s="106"/>
      <c r="C14" s="107" t="s">
        <v>173</v>
      </c>
      <c r="D14" s="108"/>
      <c r="E14" s="108"/>
    </row>
    <row r="15" spans="2:14" x14ac:dyDescent="0.25">
      <c r="B15" s="109"/>
      <c r="C15" s="109"/>
      <c r="D15" s="110" t="s">
        <v>0</v>
      </c>
      <c r="E15" s="111">
        <f>SUM(E7:E14)</f>
        <v>1541.99</v>
      </c>
      <c r="J15" s="6"/>
      <c r="K15" s="6"/>
      <c r="L15" s="6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7"/>
      <c r="M18" s="6"/>
      <c r="N18" s="6"/>
    </row>
    <row r="19" spans="4:14" x14ac:dyDescent="0.25">
      <c r="J19" s="6"/>
      <c r="K19" s="6"/>
      <c r="L19" s="6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J21" s="6"/>
      <c r="K21" s="6"/>
      <c r="L21" s="8"/>
      <c r="M21" s="6"/>
      <c r="N21" s="6"/>
    </row>
    <row r="22" spans="4:14" x14ac:dyDescent="0.25">
      <c r="J22" s="6"/>
      <c r="K22" s="6"/>
      <c r="L22" s="8"/>
      <c r="M22" s="6"/>
      <c r="N22" s="6"/>
    </row>
    <row r="23" spans="4:14" x14ac:dyDescent="0.25">
      <c r="D23" s="5"/>
      <c r="J23" s="6"/>
      <c r="K23" s="6"/>
      <c r="L23" s="9"/>
      <c r="M23" s="6"/>
      <c r="N23" s="6"/>
    </row>
    <row r="24" spans="4:14" x14ac:dyDescent="0.25">
      <c r="D24" s="5"/>
      <c r="J24" s="6"/>
      <c r="K24" s="6"/>
      <c r="L24" s="6"/>
      <c r="M24" s="6"/>
      <c r="N24" s="6"/>
    </row>
    <row r="25" spans="4:14" x14ac:dyDescent="0.25">
      <c r="J25" s="6"/>
      <c r="K25" s="10"/>
      <c r="L25" s="9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PRECIOS MAT EQ Y MO</vt:lpstr>
      <vt:lpstr>Hoja1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2021-06-04T16:22:35Z</dcterms:modified>
</cp:coreProperties>
</file>