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3-09-99-hospitalsanrafael\"/>
    </mc:Choice>
  </mc:AlternateContent>
  <bookViews>
    <workbookView xWindow="0" yWindow="0" windowWidth="24000" windowHeight="9630" activeTab="2"/>
  </bookViews>
  <sheets>
    <sheet name="GUIA PRECIOS MAT EQ Y MO" sheetId="5" r:id="rId1"/>
    <sheet name="Formato tabla para llenar" sheetId="3" r:id="rId2"/>
    <sheet name="Hoja2" sheetId="7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7" l="1"/>
  <c r="K13" i="7"/>
  <c r="K11" i="7"/>
  <c r="K10" i="7"/>
  <c r="K9" i="7"/>
  <c r="K8" i="7"/>
  <c r="K14" i="7" s="1"/>
  <c r="K15" i="7" l="1"/>
  <c r="K16" i="7" s="1"/>
  <c r="G130" i="5"/>
  <c r="C128" i="5" l="1"/>
  <c r="I45" i="5"/>
  <c r="D85" i="5" l="1"/>
  <c r="D31" i="5"/>
  <c r="D30" i="5"/>
  <c r="D53" i="5"/>
  <c r="D52" i="5"/>
  <c r="D49" i="5"/>
  <c r="D48" i="5"/>
  <c r="I86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G128" i="5"/>
  <c r="E7" i="3"/>
  <c r="E15" i="3" s="1"/>
  <c r="C131" i="5" l="1"/>
  <c r="F125" i="5"/>
  <c r="G125" i="5" s="1"/>
  <c r="G131" i="5" s="1"/>
  <c r="E16" i="3"/>
  <c r="E17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<sst xmlns="http://schemas.openxmlformats.org/spreadsheetml/2006/main" count="219" uniqueCount="184">
  <si>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</si>
  <si>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</si>
  <si>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</si>
  <si>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</si>
  <si>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</si>
  <si>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</si>
  <si>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</si>
  <si>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</si>
  <si>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</si>
  <si>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</si>
  <si>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</si>
  <si>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</si>
  <si>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</si>
  <si>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</si>
  <si>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</si>
  <si>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</si>
  <si>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</si>
  <si>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</si>
  <si>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</si>
  <si>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</si>
  <si>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</si>
  <si>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</si>
  <si>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</si>
  <si>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</si>
  <si>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</si>
  <si>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</si>
  <si>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</si>
  <si>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</si>
  <si>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</si>
  <si>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</si>
  <si>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</si>
  <si>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</si>
  <si>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</si>
  <si>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</si>
  <si>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</si>
  <si>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</si>
  <si>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</si>
  <si>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</si>
  <si>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</si>
  <si>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</si>
  <si>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</si>
  <si>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</si>
  <si>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</si>
  <si>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</si>
  <si>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</si>
  <si>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</si>
  <si>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</si>
  <si>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</si>
  <si>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</si>
  <si>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</si>
  <si>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</si>
  <si>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</si>
  <si>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</si>
  <si>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</si>
  <si>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</si>
  <si>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</si>
  <si>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</si>
  <si>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</si>
  <si>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</si>
  <si>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</si>
  <si>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</si>
  <si>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</si>
  <si>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</si>
  <si>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</si>
  <si>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</si>
  <si>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</si>
  <si>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</si>
  <si>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</si>
  <si>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</si>
  <si>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</si>
  <si>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</si>
  <si>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</si>
  <si>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</si>
  <si>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</si>
  <si>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</si>
  <si>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</si>
  <si>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</si>
  <si>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</si>
  <si>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</si>
  <si>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</si>
  <si>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</si>
  <si>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</si>
  <si>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</si>
  <si>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</si>
  <si>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</si>
  <si>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</si>
  <si>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</si>
  <si>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</si>
  <si>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</si>
  <si>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</si>
  <si>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</si>
  <si>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</si>
  <si>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</si>
  <si>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</si>
  <si>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</si>
  <si>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</si>
  <si>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</si>
  <si>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</si>
  <si>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</si>
  <si>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</si>
  <si>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</si>
  <si>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</si>
  <si>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</si>
  <si>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</si>
  <si>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</si>
  <si>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</si>
  <si>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</si>
  <si>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</si>
  <si>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</si>
  <si>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</si>
  <si>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</si>
  <si>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</si>
  <si>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</si>
  <si>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</si>
  <si>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</si>
  <si>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</si>
  <si>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</si>
  <si>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</si>
  <si>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</si>
  <si>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</si>
  <si>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</si>
  <si>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</si>
  <si>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</si>
  <si>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</si>
  <si>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</si>
  <si>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</si>
  <si>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</si>
  <si>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</si>
  <si>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</si>
  <si>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</si>
  <si>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</si>
  <si>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</si>
  <si>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</si>
  <si>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</si>
  <si>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</si>
  <si>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</si>
  <si>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</si>
  <si>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</si>
  <si>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</si>
  <si>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</si>
  <si>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</si>
  <si>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</si>
  <si>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</si>
  <si>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</si>
  <si>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</si>
  <si>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</si>
  <si>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</si>
  <si>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</si>
  <si>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</si>
  <si>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</si>
  <si>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</si>
  <si>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</si>
  <si>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</si>
  <si>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</si>
  <si>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</si>
  <si>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</si>
  <si>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</si>
  <si>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</si>
  <si>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</si>
  <si>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</si>
  <si>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</si>
  <si>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</si>
  <si>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</si>
  <si>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</si>
  <si>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COMBUSTIBLE</t>
  </si>
  <si>
    <t xml:space="preserve">Mantenimiento correctivo a equipo A/C </t>
  </si>
  <si>
    <t xml:space="preserve">Mantenimiento preventivo a equipo A/C </t>
  </si>
  <si>
    <r>
      <t xml:space="preserve">Tipo equipo: </t>
    </r>
    <r>
      <rPr>
        <sz val="10"/>
        <color theme="1"/>
        <rFont val="Calibri"/>
        <family val="2"/>
        <scheme val="minor"/>
      </rPr>
      <t>Equipo tipo ventana marca ComfortStar (18K-24K BTU)</t>
    </r>
  </si>
  <si>
    <r>
      <t xml:space="preserve">Ubicación: </t>
    </r>
    <r>
      <rPr>
        <sz val="10"/>
        <color theme="1"/>
        <rFont val="Calibri"/>
        <family val="2"/>
        <scheme val="minor"/>
      </rPr>
      <t xml:space="preserve">Zona Central </t>
    </r>
  </si>
  <si>
    <t>ITEM</t>
  </si>
  <si>
    <t>CODIGO DEL PRODUCTO</t>
  </si>
  <si>
    <t>DESCRIPCION DEL PRODUCTO</t>
  </si>
  <si>
    <t>UNIDAD DE MEDIDA</t>
  </si>
  <si>
    <t>PRECIOS</t>
  </si>
  <si>
    <t>UNITARIO</t>
  </si>
  <si>
    <t>COMPRESOR HERMETICO PARA AIRE ACONDICIONADO DE 5 TONELADAS, 208/230 VOLTIOS, TRIFASICO. 60 HZ, TIPO RECIPROCANTE, GAS REFRIGERANTE FREON 22.</t>
  </si>
  <si>
    <t>C/U</t>
  </si>
  <si>
    <t>COMPRESOR HERMETICO PARA AIRE ACONDICIONADO DE 7.5 TONELADAS, 460 VOLTIOS, TRIFASICO. 60 HZ, TIPO RECIPROCANTE, GAS REFRIGERANTE  22.</t>
  </si>
  <si>
    <t>COMPRESOR HERMETICO PARA AIRE ACONDICIONADO DE 120,000 BTU 460/480 VOLTIOS, 3 PH,60HZ, TIPO SCROLL,  REFRIGERANTE  22.</t>
  </si>
  <si>
    <t>COMPRESOR HERMETICO PARA AIRE ACONDICIONADO DE 7.5 TONELADAS, 208/230 VOLTIOS, TRIFASICO. 60 HZ, TIPO RECIPROCANTE, GAS REFRIGERANTE  22.</t>
  </si>
  <si>
    <t>GAS REFRIGERANTE FREON 22 (TAMBO DE 30 LIBRAS)</t>
  </si>
  <si>
    <t>GAS REFRIGERANTE R410A (TAMBO DE 25 LIBRAS)</t>
  </si>
  <si>
    <t xml:space="preserve">IVA </t>
  </si>
  <si>
    <t xml:space="preserve">Son: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</si>
</sst>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mbria"/>
      <family val="1"/>
    </font>
    <font>
      <sz val="10"/>
      <color rgb="FF000000"/>
      <name val="Arial"/>
      <family val="2"/>
    </font>
    <font>
      <sz val="12"/>
      <color theme="1"/>
      <name val="Cambria"/>
      <family val="1"/>
    </font>
    <font>
      <b/>
      <sz val="12"/>
      <color rgb="FF000000"/>
      <name val="Cambria"/>
      <family val="1"/>
    </font>
    <font>
      <b/>
      <sz val="9"/>
      <color theme="0"/>
      <name val="Cambria"/>
      <family val="1"/>
    </font>
    <font>
      <b/>
      <sz val="11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44" fontId="17" fillId="0" borderId="4" xfId="1" applyFont="1" applyBorder="1" applyAlignment="1">
      <alignment horizontal="center"/>
    </xf>
    <xf numFmtId="44" fontId="6" fillId="0" borderId="32" xfId="1" applyFont="1" applyBorder="1"/>
    <xf numFmtId="0" fontId="6" fillId="0" borderId="3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9" xfId="0" applyFont="1" applyBorder="1" applyAlignment="1">
      <alignment horizontal="left"/>
    </xf>
    <xf numFmtId="0" fontId="6" fillId="0" borderId="34" xfId="0" applyFont="1" applyBorder="1" applyAlignment="1">
      <alignment horizontal="center" vertical="center"/>
    </xf>
    <xf numFmtId="44" fontId="6" fillId="0" borderId="35" xfId="1" applyFont="1" applyBorder="1"/>
    <xf numFmtId="0" fontId="0" fillId="0" borderId="4" xfId="0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44" fontId="18" fillId="0" borderId="3" xfId="1" applyFont="1" applyBorder="1" applyAlignment="1">
      <alignment horizontal="center" vertical="center"/>
    </xf>
    <xf numFmtId="44" fontId="18" fillId="0" borderId="10" xfId="1" applyFont="1" applyBorder="1" applyAlignment="1">
      <alignment horizontal="center" vertical="center"/>
    </xf>
    <xf numFmtId="44" fontId="18" fillId="0" borderId="31" xfId="1" applyFont="1" applyBorder="1" applyAlignment="1">
      <alignment horizontal="center" vertical="center"/>
    </xf>
    <xf numFmtId="0" fontId="18" fillId="0" borderId="11" xfId="0" applyFont="1" applyBorder="1" applyAlignment="1">
      <alignment horizontal="right" vertical="center"/>
    </xf>
    <xf numFmtId="0" fontId="18" fillId="0" borderId="13" xfId="0" applyFont="1" applyBorder="1" applyAlignment="1">
      <alignment horizontal="right" vertical="center"/>
    </xf>
    <xf numFmtId="0" fontId="22" fillId="5" borderId="29" xfId="0" applyFont="1" applyFill="1" applyBorder="1" applyAlignment="1">
      <alignment horizontal="center" vertical="center"/>
    </xf>
    <xf numFmtId="0" fontId="22" fillId="5" borderId="29" xfId="0" applyFont="1" applyFill="1" applyBorder="1" applyAlignment="1">
      <alignment horizontal="center" vertical="center" wrapText="1"/>
    </xf>
    <xf numFmtId="0" fontId="23" fillId="5" borderId="29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/>
    </xf>
    <xf numFmtId="0" fontId="22" fillId="5" borderId="31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43" activePane="bottomLeft" state="frozen"/>
      <selection pane="bottomLeft" activeCell="C47" sqref="C47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30" t="s">
        <v>8</v>
      </c>
      <c r="B3" s="130"/>
      <c r="C3" s="130"/>
      <c r="D3" s="130"/>
      <c r="E3" s="130"/>
      <c r="F3" s="130"/>
      <c r="G3" s="13"/>
      <c r="H3" s="13"/>
    </row>
    <row r="4" spans="1:10" ht="17.25" x14ac:dyDescent="0.25">
      <c r="A4" s="130"/>
      <c r="B4" s="130"/>
      <c r="C4" s="130"/>
      <c r="D4" s="130"/>
      <c r="E4" s="130"/>
      <c r="F4" s="130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4" t="s">
        <v>16</v>
      </c>
      <c r="B12" s="98">
        <v>0.37</v>
      </c>
      <c r="C12" s="27"/>
      <c r="D12" s="28">
        <f>C12*B12</f>
        <v>0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18</v>
      </c>
      <c r="B13" s="95">
        <v>0.88</v>
      </c>
      <c r="C13" s="32"/>
      <c r="D13" s="33">
        <f t="shared" ref="D13:D55" si="0">C13*B13</f>
        <v>0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20</v>
      </c>
      <c r="B14" s="95">
        <v>2.37</v>
      </c>
      <c r="C14" s="32"/>
      <c r="D14" s="33">
        <f t="shared" si="0"/>
        <v>0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22</v>
      </c>
      <c r="B15" s="95">
        <v>0.61</v>
      </c>
      <c r="C15" s="32"/>
      <c r="D15" s="33">
        <f t="shared" si="0"/>
        <v>0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24</v>
      </c>
      <c r="B16" s="95">
        <v>1.1299999999999999</v>
      </c>
      <c r="C16" s="32"/>
      <c r="D16" s="33">
        <f t="shared" si="0"/>
        <v>0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6" t="s">
        <v>27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44</v>
      </c>
      <c r="B26" s="95">
        <v>1</v>
      </c>
      <c r="C26" s="36"/>
      <c r="D26" s="33">
        <f t="shared" si="0"/>
        <v>0</v>
      </c>
      <c r="E26" s="15"/>
      <c r="F26" s="29" t="s">
        <v>45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46</v>
      </c>
      <c r="B27" s="31">
        <v>1.05</v>
      </c>
      <c r="C27" s="36"/>
      <c r="D27" s="33">
        <f t="shared" si="0"/>
        <v>0</v>
      </c>
      <c r="E27" s="15"/>
      <c r="F27" s="29" t="s">
        <v>47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48</v>
      </c>
      <c r="B28" s="31">
        <v>1.32</v>
      </c>
      <c r="C28" s="36"/>
      <c r="D28" s="33">
        <f t="shared" si="0"/>
        <v>0</v>
      </c>
      <c r="E28" s="15"/>
      <c r="F28" s="29" t="s">
        <v>49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140</v>
      </c>
      <c r="B29" s="95">
        <v>1</v>
      </c>
      <c r="C29" s="36"/>
      <c r="D29" s="33">
        <f t="shared" si="0"/>
        <v>0</v>
      </c>
      <c r="E29" s="15"/>
      <c r="F29" s="96" t="s">
        <v>143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150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151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50</v>
      </c>
      <c r="B32" s="38">
        <v>1</v>
      </c>
      <c r="C32" s="36"/>
      <c r="D32" s="33">
        <f t="shared" si="0"/>
        <v>0</v>
      </c>
      <c r="E32" s="15"/>
      <c r="F32" s="29" t="s">
        <v>51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52</v>
      </c>
      <c r="B33" s="95">
        <v>15.74</v>
      </c>
      <c r="C33" s="36"/>
      <c r="D33" s="33">
        <f t="shared" si="0"/>
        <v>0</v>
      </c>
      <c r="E33" s="15"/>
      <c r="F33" s="29" t="s">
        <v>53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54</v>
      </c>
      <c r="B34" s="95">
        <v>1.55</v>
      </c>
      <c r="C34" s="36"/>
      <c r="D34" s="33">
        <f t="shared" si="0"/>
        <v>0</v>
      </c>
      <c r="E34" s="15"/>
      <c r="F34" s="29" t="s">
        <v>55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56</v>
      </c>
      <c r="B35" s="31">
        <v>0.33</v>
      </c>
      <c r="C35" s="36"/>
      <c r="D35" s="33">
        <f t="shared" si="0"/>
        <v>0</v>
      </c>
      <c r="E35" s="15"/>
      <c r="F35" s="29" t="s">
        <v>57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58</v>
      </c>
      <c r="B36" s="31">
        <v>0.24</v>
      </c>
      <c r="C36" s="36"/>
      <c r="D36" s="33">
        <f t="shared" si="0"/>
        <v>0</v>
      </c>
      <c r="E36" s="15"/>
      <c r="F36" s="29" t="s">
        <v>59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147</v>
      </c>
      <c r="B37" s="95">
        <v>0.57999999999999996</v>
      </c>
      <c r="C37" s="36"/>
      <c r="D37" s="33">
        <f t="shared" si="0"/>
        <v>0</v>
      </c>
      <c r="E37" s="15"/>
      <c r="F37" s="29" t="s">
        <v>60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148</v>
      </c>
      <c r="B38" s="95">
        <v>0.72</v>
      </c>
      <c r="C38" s="36"/>
      <c r="D38" s="33">
        <f t="shared" si="0"/>
        <v>0</v>
      </c>
      <c r="E38" s="15"/>
      <c r="F38" s="29" t="s">
        <v>61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146</v>
      </c>
      <c r="B39" s="95">
        <v>0.34</v>
      </c>
      <c r="C39" s="36"/>
      <c r="D39" s="33">
        <f t="shared" si="0"/>
        <v>0</v>
      </c>
      <c r="E39" s="15"/>
      <c r="F39" s="29" t="s">
        <v>63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62</v>
      </c>
      <c r="B40" s="31">
        <v>0</v>
      </c>
      <c r="C40" s="36"/>
      <c r="D40" s="33">
        <f t="shared" si="0"/>
        <v>0</v>
      </c>
      <c r="E40" s="15"/>
      <c r="F40" s="101" t="s">
        <v>64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62</v>
      </c>
      <c r="B41" s="31">
        <v>0</v>
      </c>
      <c r="C41" s="36"/>
      <c r="D41" s="33">
        <f t="shared" si="0"/>
        <v>0</v>
      </c>
      <c r="E41" s="15"/>
      <c r="F41" s="29" t="s">
        <v>65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62</v>
      </c>
      <c r="B42" s="31">
        <v>0</v>
      </c>
      <c r="C42" s="36"/>
      <c r="D42" s="33">
        <f t="shared" si="0"/>
        <v>0</v>
      </c>
      <c r="E42" s="15"/>
      <c r="F42" s="29" t="s">
        <v>66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67</v>
      </c>
      <c r="B43" s="95">
        <v>7.68</v>
      </c>
      <c r="C43" s="36"/>
      <c r="D43" s="33">
        <f t="shared" si="0"/>
        <v>0</v>
      </c>
      <c r="E43" s="15"/>
      <c r="F43" s="29" t="s">
        <v>68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69</v>
      </c>
      <c r="B44" s="95">
        <v>5.22</v>
      </c>
      <c r="C44" s="36"/>
      <c r="D44" s="33">
        <f t="shared" si="0"/>
        <v>0</v>
      </c>
      <c r="E44" s="15"/>
      <c r="F44" s="29" t="s">
        <v>70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71</v>
      </c>
      <c r="B45" s="95">
        <v>71</v>
      </c>
      <c r="C45" s="36"/>
      <c r="D45" s="33">
        <f t="shared" si="0"/>
        <v>0</v>
      </c>
      <c r="E45" s="15"/>
      <c r="F45" s="43" t="s">
        <v>72</v>
      </c>
      <c r="G45" s="44"/>
      <c r="H45" s="29"/>
      <c r="I45" s="45">
        <f>SUM(I12:I44)</f>
        <v>0</v>
      </c>
    </row>
    <row r="46" spans="1:11" x14ac:dyDescent="0.25">
      <c r="A46" s="94" t="s">
        <v>73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74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141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142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75</v>
      </c>
      <c r="B50" s="95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4" t="s">
        <v>144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145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149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136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76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72</v>
      </c>
      <c r="B56" s="50"/>
      <c r="C56" s="29"/>
      <c r="D56" s="45">
        <f>SUM(D12:D55)*1.13</f>
        <v>0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77</v>
      </c>
      <c r="B59" s="22" t="s">
        <v>13</v>
      </c>
      <c r="C59" s="23" t="s">
        <v>14</v>
      </c>
      <c r="D59" s="24" t="s">
        <v>0</v>
      </c>
      <c r="E59" s="51"/>
      <c r="F59" s="21" t="s">
        <v>78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4" t="s">
        <v>160</v>
      </c>
      <c r="B60" s="98">
        <v>9.0708000000000002</v>
      </c>
      <c r="C60" s="52"/>
      <c r="D60" s="53">
        <f>C60*B60</f>
        <v>0</v>
      </c>
      <c r="E60" s="54"/>
      <c r="F60" s="26" t="s">
        <v>79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80</v>
      </c>
      <c r="B61" s="31">
        <v>0</v>
      </c>
      <c r="C61" s="52"/>
      <c r="D61" s="55">
        <f t="shared" ref="D61:D87" si="2">B61*C61</f>
        <v>0</v>
      </c>
      <c r="E61" s="26"/>
      <c r="F61" s="26" t="s">
        <v>81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82</v>
      </c>
      <c r="B62" s="95">
        <v>0.44</v>
      </c>
      <c r="C62" s="52"/>
      <c r="D62" s="55">
        <f t="shared" si="2"/>
        <v>0</v>
      </c>
      <c r="E62" s="26"/>
      <c r="F62" s="94" t="s">
        <v>83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152</v>
      </c>
      <c r="B63" s="95">
        <v>1.06</v>
      </c>
      <c r="C63" s="52"/>
      <c r="D63" s="55">
        <f t="shared" si="2"/>
        <v>0</v>
      </c>
      <c r="E63" s="60"/>
      <c r="F63" s="26" t="s">
        <v>84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85</v>
      </c>
      <c r="B64" s="31">
        <v>4.25</v>
      </c>
      <c r="C64" s="52"/>
      <c r="D64" s="55">
        <f t="shared" si="2"/>
        <v>0</v>
      </c>
      <c r="E64" s="60"/>
      <c r="F64" s="94" t="s">
        <v>86</v>
      </c>
      <c r="G64" s="100">
        <v>1.177</v>
      </c>
      <c r="H64" s="59"/>
      <c r="I64" s="55">
        <f t="shared" si="3"/>
        <v>0</v>
      </c>
    </row>
    <row r="65" spans="1:10" x14ac:dyDescent="0.25">
      <c r="A65" s="94" t="s">
        <v>155</v>
      </c>
      <c r="B65" s="97">
        <v>0.30969999999999998</v>
      </c>
      <c r="C65" s="52"/>
      <c r="D65" s="55">
        <f t="shared" si="2"/>
        <v>0</v>
      </c>
      <c r="E65" s="60"/>
      <c r="F65" s="26" t="s">
        <v>87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156</v>
      </c>
      <c r="B66" s="97">
        <v>3.5400000000000001E-2</v>
      </c>
      <c r="C66" s="52"/>
      <c r="D66" s="55">
        <f t="shared" si="2"/>
        <v>0</v>
      </c>
      <c r="E66" s="60"/>
      <c r="F66" s="26" t="s">
        <v>88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157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158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153</v>
      </c>
      <c r="B69" s="31">
        <v>0.28999999999999998</v>
      </c>
      <c r="C69" s="52"/>
      <c r="D69" s="55">
        <f t="shared" si="2"/>
        <v>0</v>
      </c>
      <c r="E69" s="60"/>
      <c r="F69" s="94" t="s">
        <v>89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90</v>
      </c>
      <c r="B70" s="31">
        <v>2.4</v>
      </c>
      <c r="C70" s="52"/>
      <c r="D70" s="55">
        <f t="shared" si="2"/>
        <v>0</v>
      </c>
      <c r="E70" s="60"/>
      <c r="F70" s="26" t="s">
        <v>91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92</v>
      </c>
      <c r="B71" s="95">
        <v>8.8499999999999995E-2</v>
      </c>
      <c r="C71" s="52"/>
      <c r="D71" s="55">
        <f t="shared" si="2"/>
        <v>0</v>
      </c>
      <c r="E71" s="60"/>
      <c r="F71" s="94" t="s">
        <v>93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94</v>
      </c>
      <c r="B72" s="31">
        <v>0.18</v>
      </c>
      <c r="C72" s="52"/>
      <c r="D72" s="55">
        <f t="shared" si="2"/>
        <v>0</v>
      </c>
      <c r="E72" s="60"/>
      <c r="F72" s="26" t="s">
        <v>95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96</v>
      </c>
      <c r="B73" s="95">
        <v>0.13270000000000001</v>
      </c>
      <c r="C73" s="52"/>
      <c r="D73" s="55">
        <f t="shared" si="2"/>
        <v>0</v>
      </c>
      <c r="E73" s="60"/>
      <c r="F73" s="94" t="s">
        <v>97</v>
      </c>
      <c r="G73" s="100">
        <v>1.1504000000000001</v>
      </c>
      <c r="H73" s="59"/>
      <c r="I73" s="55">
        <f t="shared" si="3"/>
        <v>0</v>
      </c>
    </row>
    <row r="74" spans="1:10" x14ac:dyDescent="0.25">
      <c r="A74" s="94" t="s">
        <v>154</v>
      </c>
      <c r="B74" s="95">
        <v>6.1899999999999997E-2</v>
      </c>
      <c r="C74" s="52"/>
      <c r="D74" s="55"/>
      <c r="E74" s="60"/>
      <c r="F74" s="94" t="s">
        <v>162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163</v>
      </c>
      <c r="G75" s="100">
        <v>10.575200000000001</v>
      </c>
      <c r="H75" s="59"/>
      <c r="I75" s="55"/>
    </row>
    <row r="76" spans="1:10" x14ac:dyDescent="0.25">
      <c r="A76" s="26" t="s">
        <v>137</v>
      </c>
      <c r="B76" s="31">
        <v>0.2</v>
      </c>
      <c r="C76" s="52"/>
      <c r="D76" s="55">
        <f t="shared" si="2"/>
        <v>0</v>
      </c>
      <c r="E76" s="60"/>
      <c r="F76" s="26" t="s">
        <v>138</v>
      </c>
      <c r="G76" s="58">
        <v>11.95</v>
      </c>
      <c r="H76" s="59"/>
      <c r="I76" s="55">
        <f t="shared" si="3"/>
        <v>0</v>
      </c>
    </row>
    <row r="77" spans="1:10" x14ac:dyDescent="0.25">
      <c r="A77" s="26" t="s">
        <v>98</v>
      </c>
      <c r="B77" s="31">
        <v>0.75</v>
      </c>
      <c r="C77" s="52"/>
      <c r="D77" s="55">
        <f t="shared" si="2"/>
        <v>0</v>
      </c>
      <c r="E77" s="26"/>
      <c r="F77" s="26" t="s">
        <v>99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100</v>
      </c>
      <c r="B78" s="31">
        <v>0.15</v>
      </c>
      <c r="C78" s="52"/>
      <c r="D78" s="55">
        <f t="shared" si="2"/>
        <v>0</v>
      </c>
      <c r="E78" s="26"/>
      <c r="F78" s="46" t="s">
        <v>101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94" t="s">
        <v>159</v>
      </c>
      <c r="B79" s="95">
        <v>2.5663999999999998</v>
      </c>
      <c r="C79" s="62"/>
      <c r="D79" s="59">
        <f t="shared" si="2"/>
        <v>0</v>
      </c>
      <c r="E79" s="26"/>
      <c r="F79" s="26" t="s">
        <v>102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103</v>
      </c>
      <c r="B80" s="31">
        <v>21.95</v>
      </c>
      <c r="C80" s="52"/>
      <c r="D80" s="55">
        <f t="shared" si="2"/>
        <v>0</v>
      </c>
      <c r="E80" s="26"/>
      <c r="F80" s="26" t="s">
        <v>104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105</v>
      </c>
      <c r="B81" s="31">
        <v>2.15</v>
      </c>
      <c r="C81" s="52"/>
      <c r="D81" s="55">
        <f t="shared" si="2"/>
        <v>0</v>
      </c>
      <c r="E81" s="26"/>
      <c r="F81" s="26" t="s">
        <v>106</v>
      </c>
      <c r="G81" s="58">
        <v>1.85</v>
      </c>
      <c r="H81" s="59"/>
      <c r="I81" s="55">
        <f t="shared" si="3"/>
        <v>0</v>
      </c>
    </row>
    <row r="82" spans="1:9" x14ac:dyDescent="0.25">
      <c r="A82" s="26" t="s">
        <v>107</v>
      </c>
      <c r="B82" s="31">
        <v>0</v>
      </c>
      <c r="C82" s="52"/>
      <c r="D82" s="55">
        <f t="shared" si="2"/>
        <v>0</v>
      </c>
      <c r="E82" s="26"/>
      <c r="F82" s="26" t="s">
        <v>108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109</v>
      </c>
      <c r="B83" s="38">
        <v>2.35</v>
      </c>
      <c r="C83" s="62"/>
      <c r="D83" s="59">
        <f t="shared" si="2"/>
        <v>0</v>
      </c>
      <c r="E83" s="26"/>
      <c r="F83" s="26" t="s">
        <v>110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111</v>
      </c>
      <c r="B84" s="31">
        <v>1</v>
      </c>
      <c r="C84" s="52"/>
      <c r="D84" s="55">
        <f t="shared" si="2"/>
        <v>0</v>
      </c>
      <c r="E84" s="26"/>
      <c r="F84" s="26" t="s">
        <v>112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161</v>
      </c>
      <c r="B85" s="95">
        <v>1.7257</v>
      </c>
      <c r="C85" s="52"/>
      <c r="D85" s="63">
        <f t="shared" si="2"/>
        <v>0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139</v>
      </c>
      <c r="G86" s="100">
        <v>8.59</v>
      </c>
      <c r="H86" s="59"/>
      <c r="I86" s="63">
        <f t="shared" si="3"/>
        <v>0</v>
      </c>
    </row>
    <row r="87" spans="1:9" ht="15.75" thickBot="1" x14ac:dyDescent="0.3">
      <c r="A87" s="26" t="s">
        <v>113</v>
      </c>
      <c r="B87" s="31">
        <v>1</v>
      </c>
      <c r="C87" s="52"/>
      <c r="D87" s="63">
        <f t="shared" si="2"/>
        <v>0</v>
      </c>
      <c r="E87" s="26"/>
      <c r="F87" s="26" t="s">
        <v>114</v>
      </c>
      <c r="G87" s="58">
        <v>45.95</v>
      </c>
      <c r="H87" s="59"/>
      <c r="I87" s="63">
        <f t="shared" si="3"/>
        <v>0</v>
      </c>
    </row>
    <row r="88" spans="1:9" ht="15" customHeight="1" thickBot="1" x14ac:dyDescent="0.3">
      <c r="A88" s="117" t="s">
        <v>72</v>
      </c>
      <c r="B88" s="118"/>
      <c r="C88" s="119"/>
      <c r="D88" s="120">
        <f>SUM(D60:D87)*1.13</f>
        <v>0</v>
      </c>
      <c r="E88" s="121"/>
      <c r="F88" s="117" t="s">
        <v>72</v>
      </c>
      <c r="G88" s="15"/>
      <c r="H88" s="15"/>
      <c r="I88" s="64">
        <f>SUM(I60:I87)*1.13</f>
        <v>0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115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116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117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118</v>
      </c>
      <c r="B96" s="69"/>
      <c r="C96" s="71">
        <f>C94*C95</f>
        <v>0</v>
      </c>
    </row>
    <row r="97" spans="1:3" ht="15.75" hidden="1" thickBot="1" x14ac:dyDescent="0.3">
      <c r="A97" s="1" t="s">
        <v>119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116</v>
      </c>
      <c r="B100" s="66"/>
      <c r="C100" s="67">
        <v>1617</v>
      </c>
    </row>
    <row r="101" spans="1:3" hidden="1" x14ac:dyDescent="0.25">
      <c r="A101" s="68" t="s">
        <v>120</v>
      </c>
      <c r="B101" s="69"/>
      <c r="C101" s="70">
        <v>0</v>
      </c>
    </row>
    <row r="102" spans="1:3" hidden="1" x14ac:dyDescent="0.25">
      <c r="A102" s="68" t="s">
        <v>118</v>
      </c>
      <c r="B102" s="69"/>
      <c r="C102" s="71">
        <f>C100*C101</f>
        <v>0</v>
      </c>
    </row>
    <row r="103" spans="1:3" ht="15.75" hidden="1" thickBot="1" x14ac:dyDescent="0.3">
      <c r="A103" s="1" t="s">
        <v>119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31" t="s">
        <v>121</v>
      </c>
      <c r="B106" s="132"/>
      <c r="C106" s="133"/>
    </row>
    <row r="107" spans="1:3" hidden="1" x14ac:dyDescent="0.25">
      <c r="A107" s="65" t="s">
        <v>122</v>
      </c>
      <c r="B107" s="66"/>
      <c r="C107" s="67">
        <v>1617</v>
      </c>
    </row>
    <row r="108" spans="1:3" hidden="1" x14ac:dyDescent="0.25">
      <c r="A108" s="68" t="s">
        <v>123</v>
      </c>
      <c r="B108" s="69"/>
      <c r="C108" s="70">
        <v>0</v>
      </c>
    </row>
    <row r="109" spans="1:3" hidden="1" x14ac:dyDescent="0.25">
      <c r="A109" s="68" t="s">
        <v>118</v>
      </c>
      <c r="B109" s="69"/>
      <c r="C109" s="71">
        <f>C107*C108</f>
        <v>0</v>
      </c>
    </row>
    <row r="110" spans="1:3" ht="15.75" hidden="1" thickBot="1" x14ac:dyDescent="0.3">
      <c r="A110" s="1" t="s">
        <v>119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34" t="s">
        <v>124</v>
      </c>
      <c r="B113" s="135"/>
      <c r="C113" s="136"/>
    </row>
    <row r="114" spans="1:7" ht="15.75" hidden="1" x14ac:dyDescent="0.25">
      <c r="A114" s="74" t="s">
        <v>125</v>
      </c>
      <c r="B114" s="75"/>
      <c r="C114" s="76">
        <v>0</v>
      </c>
    </row>
    <row r="115" spans="1:7" ht="15.75" hidden="1" x14ac:dyDescent="0.25">
      <c r="A115" s="74" t="s">
        <v>126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34" t="s">
        <v>124</v>
      </c>
      <c r="B119" s="135"/>
      <c r="C119" s="136"/>
    </row>
    <row r="120" spans="1:7" ht="15.75" hidden="1" x14ac:dyDescent="0.25">
      <c r="A120" s="74" t="s">
        <v>125</v>
      </c>
      <c r="B120" s="75"/>
      <c r="C120" s="76">
        <v>0</v>
      </c>
    </row>
    <row r="121" spans="1:7" ht="15.75" hidden="1" x14ac:dyDescent="0.25">
      <c r="A121" s="82" t="s">
        <v>127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34" t="s">
        <v>128</v>
      </c>
      <c r="B124" s="135"/>
      <c r="C124" s="136"/>
      <c r="D124" s="134" t="s">
        <v>129</v>
      </c>
      <c r="E124" s="135"/>
      <c r="F124" s="135"/>
      <c r="G124" s="136"/>
    </row>
    <row r="125" spans="1:7" ht="15.75" x14ac:dyDescent="0.25">
      <c r="A125" s="83" t="s">
        <v>130</v>
      </c>
      <c r="B125" s="75">
        <v>0</v>
      </c>
      <c r="C125" s="84">
        <f>D56*1.1</f>
        <v>0</v>
      </c>
      <c r="D125" s="85">
        <v>0.1</v>
      </c>
      <c r="E125" s="86"/>
      <c r="F125" s="86">
        <f>C125*D125</f>
        <v>0</v>
      </c>
      <c r="G125" s="67">
        <f>C125+F125</f>
        <v>0</v>
      </c>
    </row>
    <row r="126" spans="1:7" ht="15.75" x14ac:dyDescent="0.25">
      <c r="A126" s="83" t="s">
        <v>131</v>
      </c>
      <c r="B126" s="75">
        <v>0</v>
      </c>
      <c r="C126" s="84">
        <f>D88*1.1</f>
        <v>0</v>
      </c>
      <c r="D126" s="87">
        <v>0.1</v>
      </c>
      <c r="E126" s="6"/>
      <c r="F126" s="6">
        <f>C126*D126</f>
        <v>0</v>
      </c>
      <c r="G126" s="88">
        <f>C126+F126</f>
        <v>0</v>
      </c>
    </row>
    <row r="127" spans="1:7" ht="15.75" x14ac:dyDescent="0.25">
      <c r="A127" s="83" t="s">
        <v>132</v>
      </c>
      <c r="B127" s="75">
        <v>0</v>
      </c>
      <c r="C127" s="84">
        <f>I88*1.1</f>
        <v>0</v>
      </c>
      <c r="D127" s="87">
        <v>0.1</v>
      </c>
      <c r="E127" s="6"/>
      <c r="F127" s="6">
        <f>C127*D127</f>
        <v>0</v>
      </c>
      <c r="G127" s="88">
        <f>C127+F127</f>
        <v>0</v>
      </c>
    </row>
    <row r="128" spans="1:7" ht="15.75" x14ac:dyDescent="0.25">
      <c r="A128" s="83" t="s">
        <v>133</v>
      </c>
      <c r="B128" s="75">
        <v>0</v>
      </c>
      <c r="C128" s="84">
        <f>I45*1.1</f>
        <v>0</v>
      </c>
      <c r="D128" s="87">
        <v>0.12</v>
      </c>
      <c r="E128" s="6"/>
      <c r="F128" s="6"/>
      <c r="G128" s="88">
        <f>C128+F128</f>
        <v>0</v>
      </c>
    </row>
    <row r="129" spans="1:7" ht="15.75" x14ac:dyDescent="0.25">
      <c r="A129" s="83" t="s">
        <v>134</v>
      </c>
      <c r="B129" s="75">
        <v>0</v>
      </c>
      <c r="C129" s="84">
        <v>35</v>
      </c>
      <c r="D129" s="87">
        <v>0</v>
      </c>
      <c r="E129" s="6"/>
      <c r="F129" s="6"/>
      <c r="G129" s="88">
        <v>50</v>
      </c>
    </row>
    <row r="130" spans="1:7" ht="15.75" x14ac:dyDescent="0.25">
      <c r="A130" s="83" t="s">
        <v>164</v>
      </c>
      <c r="B130" s="75">
        <v>0</v>
      </c>
      <c r="C130" s="84">
        <v>0</v>
      </c>
      <c r="D130" s="87"/>
      <c r="E130" s="6"/>
      <c r="F130" s="6"/>
      <c r="G130" s="88">
        <f>C130</f>
        <v>0</v>
      </c>
    </row>
    <row r="131" spans="1:7" ht="16.5" thickBot="1" x14ac:dyDescent="0.3">
      <c r="A131" s="89" t="s">
        <v>135</v>
      </c>
      <c r="B131" s="90">
        <f>SUM(B125:B129)</f>
        <v>0</v>
      </c>
      <c r="C131" s="91">
        <f>SUM(C125:C129)</f>
        <v>35</v>
      </c>
      <c r="D131" s="92"/>
      <c r="E131" s="93"/>
      <c r="F131" s="93"/>
      <c r="G131" s="2">
        <f>SUM(G125:G130)</f>
        <v>50</v>
      </c>
    </row>
    <row r="133" spans="1:7" x14ac:dyDescent="0.25"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4"/>
  <sheetViews>
    <sheetView workbookViewId="0">
      <selection activeCell="B11" sqref="B11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5" x14ac:dyDescent="0.25">
      <c r="B6" s="102" t="s">
        <v>6</v>
      </c>
      <c r="C6" s="103" t="s">
        <v>5</v>
      </c>
      <c r="D6" s="102" t="s">
        <v>4</v>
      </c>
      <c r="E6" s="104" t="s">
        <v>3</v>
      </c>
    </row>
    <row r="7" spans="2:5" x14ac:dyDescent="0.25">
      <c r="B7" s="115">
        <v>6</v>
      </c>
      <c r="C7" s="105" t="s">
        <v>166</v>
      </c>
      <c r="D7" s="106">
        <v>0</v>
      </c>
      <c r="E7" s="116">
        <f>D7*B7</f>
        <v>0</v>
      </c>
    </row>
    <row r="8" spans="2:5" x14ac:dyDescent="0.25">
      <c r="B8" s="107"/>
      <c r="C8" s="126" t="s">
        <v>167</v>
      </c>
      <c r="D8" s="106"/>
      <c r="E8" s="116"/>
    </row>
    <row r="9" spans="2:5" x14ac:dyDescent="0.25">
      <c r="B9" s="124"/>
      <c r="C9" s="126" t="s">
        <v>168</v>
      </c>
      <c r="D9" s="123"/>
      <c r="E9" s="116"/>
    </row>
    <row r="10" spans="2:5" x14ac:dyDescent="0.25">
      <c r="B10" s="124"/>
      <c r="C10" s="126"/>
      <c r="D10" s="123"/>
      <c r="E10" s="116"/>
    </row>
    <row r="11" spans="2:5" x14ac:dyDescent="0.25">
      <c r="B11" s="125"/>
      <c r="C11" s="126" t="s">
        <v>165</v>
      </c>
      <c r="D11" s="123"/>
      <c r="E11" s="116"/>
    </row>
    <row r="12" spans="2:5" x14ac:dyDescent="0.25">
      <c r="B12" s="107"/>
      <c r="C12" s="126" t="s">
        <v>167</v>
      </c>
      <c r="D12" s="106"/>
      <c r="E12" s="116"/>
    </row>
    <row r="13" spans="2:5" x14ac:dyDescent="0.25">
      <c r="B13" s="124"/>
      <c r="C13" s="126" t="s">
        <v>168</v>
      </c>
      <c r="D13" s="123"/>
      <c r="E13" s="116"/>
    </row>
    <row r="14" spans="2:5" x14ac:dyDescent="0.25">
      <c r="B14" s="127"/>
      <c r="C14" s="129"/>
      <c r="D14" s="128"/>
      <c r="E14" s="122"/>
    </row>
    <row r="15" spans="2:5" x14ac:dyDescent="0.25">
      <c r="B15" s="109"/>
      <c r="C15" s="109"/>
      <c r="D15" s="108" t="s">
        <v>2</v>
      </c>
      <c r="E15" s="110">
        <f>SUM(E7:E14)</f>
        <v>0</v>
      </c>
    </row>
    <row r="16" spans="2:5" x14ac:dyDescent="0.25">
      <c r="B16" s="109"/>
      <c r="C16" s="111"/>
      <c r="D16" s="112" t="s">
        <v>1</v>
      </c>
      <c r="E16" s="112">
        <f>E15*0.13</f>
        <v>0</v>
      </c>
    </row>
    <row r="17" spans="2:14" x14ac:dyDescent="0.25">
      <c r="B17" s="109"/>
      <c r="C17" s="109"/>
      <c r="D17" s="113" t="s">
        <v>0</v>
      </c>
      <c r="E17" s="114">
        <f>SUM(E15:E16)</f>
        <v>0</v>
      </c>
      <c r="J17" s="6"/>
      <c r="K17" s="6"/>
      <c r="L17" s="6"/>
      <c r="M17" s="6"/>
      <c r="N17" s="6"/>
    </row>
    <row r="18" spans="2:14" x14ac:dyDescent="0.25">
      <c r="J18" s="6"/>
      <c r="K18" s="6"/>
      <c r="L18" s="6"/>
      <c r="M18" s="6"/>
      <c r="N18" s="6"/>
    </row>
    <row r="19" spans="2:14" x14ac:dyDescent="0.25">
      <c r="J19" s="6"/>
      <c r="K19" s="6"/>
      <c r="L19" s="6"/>
      <c r="M19" s="6"/>
      <c r="N19" s="6"/>
    </row>
    <row r="20" spans="2:14" x14ac:dyDescent="0.25">
      <c r="J20" s="6"/>
      <c r="K20" s="6"/>
      <c r="L20" s="7"/>
      <c r="M20" s="6"/>
      <c r="N20" s="6"/>
    </row>
    <row r="21" spans="2:14" x14ac:dyDescent="0.25">
      <c r="J21" s="6"/>
      <c r="K21" s="6"/>
      <c r="L21" s="6"/>
      <c r="M21" s="6"/>
      <c r="N21" s="6"/>
    </row>
    <row r="22" spans="2:14" x14ac:dyDescent="0.25">
      <c r="J22" s="6"/>
      <c r="K22" s="6"/>
      <c r="L22" s="8"/>
      <c r="M22" s="6"/>
      <c r="N22" s="6"/>
    </row>
    <row r="23" spans="2:14" x14ac:dyDescent="0.25">
      <c r="J23" s="6"/>
      <c r="K23" s="6"/>
      <c r="L23" s="8"/>
      <c r="M23" s="6"/>
      <c r="N23" s="6"/>
    </row>
    <row r="24" spans="2:14" x14ac:dyDescent="0.25">
      <c r="J24" s="6"/>
      <c r="K24" s="6"/>
      <c r="L24" s="8"/>
      <c r="M24" s="6"/>
      <c r="N24" s="6"/>
    </row>
    <row r="25" spans="2:14" x14ac:dyDescent="0.25">
      <c r="D25" s="5"/>
      <c r="J25" s="6"/>
      <c r="K25" s="6"/>
      <c r="L25" s="9"/>
      <c r="M25" s="6"/>
      <c r="N25" s="6"/>
    </row>
    <row r="26" spans="2:14" x14ac:dyDescent="0.25">
      <c r="D26" s="5"/>
      <c r="J26" s="6"/>
      <c r="K26" s="6"/>
      <c r="L26" s="6"/>
      <c r="M26" s="6"/>
      <c r="N26" s="6"/>
    </row>
    <row r="27" spans="2:14" x14ac:dyDescent="0.25">
      <c r="J27" s="6"/>
      <c r="K27" s="10"/>
      <c r="L27" s="9"/>
      <c r="M27" s="6"/>
      <c r="N27" s="6"/>
    </row>
    <row r="28" spans="2:14" x14ac:dyDescent="0.25">
      <c r="J28" s="6"/>
      <c r="K28" s="6"/>
      <c r="L28" s="6"/>
      <c r="M28" s="6"/>
      <c r="N28" s="6"/>
    </row>
    <row r="29" spans="2:14" x14ac:dyDescent="0.25">
      <c r="J29" s="6"/>
      <c r="K29" s="6"/>
      <c r="L29" s="6"/>
      <c r="M29" s="6"/>
      <c r="N29" s="6"/>
    </row>
    <row r="30" spans="2:14" x14ac:dyDescent="0.25">
      <c r="J30" s="6"/>
      <c r="K30" s="6"/>
      <c r="L30" s="6"/>
      <c r="M30" s="6"/>
      <c r="N30" s="6"/>
    </row>
    <row r="31" spans="2:14" x14ac:dyDescent="0.25">
      <c r="J31" s="6"/>
      <c r="K31" s="6"/>
      <c r="L31" s="6"/>
      <c r="M31" s="6"/>
      <c r="N31" s="6"/>
    </row>
    <row r="32" spans="2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  <row r="52" spans="10:14" x14ac:dyDescent="0.25">
      <c r="J52" s="6"/>
      <c r="K52" s="6"/>
      <c r="L52" s="6"/>
      <c r="M52" s="6"/>
      <c r="N52" s="6"/>
    </row>
    <row r="53" spans="10:14" x14ac:dyDescent="0.25">
      <c r="J53" s="6"/>
      <c r="K53" s="6"/>
      <c r="L53" s="6"/>
      <c r="M53" s="6"/>
      <c r="N53" s="6"/>
    </row>
    <row r="54" spans="10:14" x14ac:dyDescent="0.25">
      <c r="J54" s="6"/>
      <c r="K54" s="6"/>
      <c r="L54" s="6"/>
      <c r="M54" s="6"/>
      <c r="N54" s="6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K17"/>
  <sheetViews>
    <sheetView tabSelected="1" topLeftCell="A7" workbookViewId="0">
      <selection activeCell="J11" sqref="J11"/>
    </sheetView>
  </sheetViews>
  <sheetFormatPr baseColWidth="10" defaultRowHeight="15" x14ac:dyDescent="0.25"/>
  <cols>
    <col min="1" max="5" width="11.42578125" style="137"/>
    <col min="6" max="6" width="20.7109375" style="137" customWidth="1"/>
    <col min="7" max="7" width="24.5703125" style="137" customWidth="1"/>
    <col min="8" max="8" width="11.85546875" style="137" customWidth="1"/>
    <col min="9" max="9" width="10.28515625" style="137" customWidth="1"/>
    <col min="10" max="10" width="11.42578125" style="137"/>
    <col min="11" max="11" width="12.42578125" style="137" bestFit="1" customWidth="1"/>
    <col min="12" max="16384" width="11.42578125" style="137"/>
  </cols>
  <sheetData>
    <row r="5" spans="5:11" ht="15.75" thickBot="1" x14ac:dyDescent="0.3"/>
    <row r="6" spans="5:11" ht="41.25" customHeight="1" thickBot="1" x14ac:dyDescent="0.3">
      <c r="E6" s="148" t="s">
        <v>169</v>
      </c>
      <c r="F6" s="149" t="s">
        <v>170</v>
      </c>
      <c r="G6" s="150" t="s">
        <v>171</v>
      </c>
      <c r="H6" s="149" t="s">
        <v>172</v>
      </c>
      <c r="I6" s="149" t="s">
        <v>14</v>
      </c>
      <c r="J6" s="151" t="s">
        <v>173</v>
      </c>
      <c r="K6" s="152"/>
    </row>
    <row r="7" spans="5:11" ht="15.75" thickBot="1" x14ac:dyDescent="0.3">
      <c r="E7" s="153"/>
      <c r="F7" s="154"/>
      <c r="G7" s="155"/>
      <c r="H7" s="154"/>
      <c r="I7" s="154"/>
      <c r="J7" s="156" t="s">
        <v>174</v>
      </c>
      <c r="K7" s="156" t="s">
        <v>0</v>
      </c>
    </row>
    <row r="8" spans="5:11" ht="116.25" customHeight="1" thickBot="1" x14ac:dyDescent="0.3">
      <c r="E8" s="138">
        <v>1</v>
      </c>
      <c r="F8" s="141">
        <v>70121013</v>
      </c>
      <c r="G8" s="142" t="s">
        <v>175</v>
      </c>
      <c r="H8" s="139" t="s">
        <v>176</v>
      </c>
      <c r="I8" s="140">
        <v>2</v>
      </c>
      <c r="J8" s="143"/>
      <c r="K8" s="143">
        <f>J8*I8</f>
        <v>0</v>
      </c>
    </row>
    <row r="9" spans="5:11" ht="98.25" customHeight="1" thickBot="1" x14ac:dyDescent="0.3">
      <c r="E9" s="138">
        <v>2</v>
      </c>
      <c r="F9" s="141">
        <v>70121012</v>
      </c>
      <c r="G9" s="142" t="s">
        <v>177</v>
      </c>
      <c r="H9" s="139" t="s">
        <v>176</v>
      </c>
      <c r="I9" s="140">
        <v>2</v>
      </c>
      <c r="J9" s="143"/>
      <c r="K9" s="143">
        <f>J9*I9</f>
        <v>0</v>
      </c>
    </row>
    <row r="10" spans="5:11" ht="88.5" customHeight="1" thickBot="1" x14ac:dyDescent="0.3">
      <c r="E10" s="138">
        <v>3</v>
      </c>
      <c r="F10" s="141">
        <v>70121384</v>
      </c>
      <c r="G10" s="142" t="s">
        <v>178</v>
      </c>
      <c r="H10" s="139" t="s">
        <v>176</v>
      </c>
      <c r="I10" s="140">
        <v>1</v>
      </c>
      <c r="J10" s="143"/>
      <c r="K10" s="143">
        <f>J10*I10</f>
        <v>0</v>
      </c>
    </row>
    <row r="11" spans="5:11" ht="102" customHeight="1" thickBot="1" x14ac:dyDescent="0.3">
      <c r="E11" s="138">
        <v>4</v>
      </c>
      <c r="F11" s="141">
        <v>70121010</v>
      </c>
      <c r="G11" s="142" t="s">
        <v>179</v>
      </c>
      <c r="H11" s="139" t="s">
        <v>176</v>
      </c>
      <c r="I11" s="140">
        <v>2</v>
      </c>
      <c r="J11" s="143"/>
      <c r="K11" s="143">
        <f>J11*I11</f>
        <v>0</v>
      </c>
    </row>
    <row r="12" spans="5:11" ht="39" thickBot="1" x14ac:dyDescent="0.3">
      <c r="E12" s="138">
        <v>5</v>
      </c>
      <c r="F12" s="141">
        <v>70207010</v>
      </c>
      <c r="G12" s="142" t="s">
        <v>180</v>
      </c>
      <c r="H12" s="139" t="s">
        <v>176</v>
      </c>
      <c r="I12" s="140">
        <v>10</v>
      </c>
      <c r="J12" s="143">
        <v>95</v>
      </c>
      <c r="K12" s="143">
        <f>J12*I12</f>
        <v>950</v>
      </c>
    </row>
    <row r="13" spans="5:11" ht="39" thickBot="1" x14ac:dyDescent="0.3">
      <c r="E13" s="138">
        <v>6</v>
      </c>
      <c r="F13" s="141">
        <v>70207022</v>
      </c>
      <c r="G13" s="142" t="s">
        <v>181</v>
      </c>
      <c r="H13" s="139" t="s">
        <v>176</v>
      </c>
      <c r="I13" s="140">
        <v>3</v>
      </c>
      <c r="J13" s="143">
        <v>95</v>
      </c>
      <c r="K13" s="143">
        <f>J13*I13</f>
        <v>285</v>
      </c>
    </row>
    <row r="14" spans="5:11" ht="16.5" thickBot="1" x14ac:dyDescent="0.3">
      <c r="E14" s="146" t="s">
        <v>2</v>
      </c>
      <c r="F14" s="147"/>
      <c r="G14" s="147"/>
      <c r="H14" s="147"/>
      <c r="I14" s="147"/>
      <c r="J14" s="147"/>
      <c r="K14" s="144">
        <f>SUM(K8:K13)</f>
        <v>1235</v>
      </c>
    </row>
    <row r="15" spans="5:11" ht="16.5" thickBot="1" x14ac:dyDescent="0.3">
      <c r="E15" s="146" t="s">
        <v>182</v>
      </c>
      <c r="F15" s="147"/>
      <c r="G15" s="147"/>
      <c r="H15" s="147"/>
      <c r="I15" s="147"/>
      <c r="J15" s="147"/>
      <c r="K15" s="145">
        <f>K14*0.13</f>
        <v>160.55000000000001</v>
      </c>
    </row>
    <row r="16" spans="5:11" ht="16.5" thickBot="1" x14ac:dyDescent="0.3">
      <c r="E16" s="146" t="s">
        <v>0</v>
      </c>
      <c r="F16" s="147"/>
      <c r="G16" s="147"/>
      <c r="H16" s="147"/>
      <c r="I16" s="147"/>
      <c r="J16" s="147"/>
      <c r="K16" s="145">
        <f>K14+K15</f>
        <v>1395.55</v>
      </c>
    </row>
    <row r="17" spans="5:11" ht="16.5" thickBot="1" x14ac:dyDescent="0.3">
      <c r="E17" s="157" t="s">
        <v>183</v>
      </c>
      <c r="F17" s="158"/>
      <c r="G17" s="158"/>
      <c r="H17" s="158"/>
      <c r="I17" s="158"/>
      <c r="J17" s="158"/>
      <c r="K17" s="159"/>
    </row>
  </sheetData>
  <mergeCells count="10">
    <mergeCell ref="E17:K17"/>
    <mergeCell ref="E14:J14"/>
    <mergeCell ref="E15:J15"/>
    <mergeCell ref="E16:J16"/>
    <mergeCell ref="E6:E7"/>
    <mergeCell ref="F6:F7"/>
    <mergeCell ref="G6:G7"/>
    <mergeCell ref="H6:H7"/>
    <mergeCell ref="I6:I7"/>
    <mergeCell ref="J6:K6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GUIA PRECIOS MAT EQ Y MO</vt:lpstr>
      <vt:lpstr>Formato tabla para llenar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2021-03-05T19:15:09Z</dcterms:modified>
</cp:coreProperties>
</file>