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08-30-sml\"/>
    </mc:Choice>
  </mc:AlternateContent>
  <bookViews>
    <workbookView xWindow="0" yWindow="0" windowWidth="24000" windowHeight="9630"/>
  </bookViews>
  <sheets>
    <sheet name="GUIA PRECIOS MAT EQ Y MO" sheetId="5" r:id="rId1"/>
    <sheet name="Hoja1" sheetId="6" r:id="rId2"/>
    <sheet name="Formato tabla para llena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1" i="5" l="1"/>
  <c r="C131" i="5"/>
  <c r="G130" i="5"/>
  <c r="I25" i="6" l="1"/>
  <c r="H25" i="6"/>
  <c r="D5" i="6"/>
  <c r="A5" i="6"/>
  <c r="B131" i="5"/>
  <c r="G127" i="5"/>
  <c r="G126" i="5"/>
  <c r="G125" i="5"/>
  <c r="G128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D88" i="5"/>
  <c r="C126" i="5" s="1"/>
  <c r="F126" i="5" s="1"/>
  <c r="D56" i="5"/>
  <c r="C125" i="5" s="1"/>
  <c r="E7" i="3"/>
  <c r="E12" i="3" s="1"/>
  <c r="F125" i="5" l="1"/>
  <c r="C132" i="5" l="1"/>
  <c r="C133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<sst xmlns="http://schemas.openxmlformats.org/spreadsheetml/2006/main" count="194" uniqueCount="170">
  <si>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</si>
  <si>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</si>
  <si>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</si>
  <si>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</si>
  <si>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</si>
  <si>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</si>
  <si>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</si>
  <si>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</si>
  <si>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</si>
  <si>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</si>
  <si>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</si>
  <si>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</si>
  <si>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</si>
  <si>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</si>
  <si>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</si>
  <si>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</si>
  <si>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</si>
  <si>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</si>
  <si>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</si>
  <si>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</si>
  <si>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</si>
  <si>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</si>
  <si>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</si>
  <si>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</si>
  <si>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</si>
  <si>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</si>
  <si>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</si>
  <si>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</si>
  <si>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</si>
  <si>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</si>
  <si>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</si>
  <si>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</si>
  <si>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</si>
  <si>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</si>
  <si>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</si>
  <si>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</si>
  <si>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</si>
  <si>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</si>
  <si>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</si>
  <si>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</si>
  <si>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</si>
  <si>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</si>
  <si>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</si>
  <si>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</si>
  <si>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</si>
  <si>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</si>
  <si>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</si>
  <si>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</si>
  <si>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</si>
  <si>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</si>
  <si>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</si>
  <si>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</si>
  <si>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</si>
  <si>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</si>
  <si>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</si>
  <si>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</si>
  <si>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</si>
  <si>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</si>
  <si>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</si>
  <si>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</si>
  <si>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</si>
  <si>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</si>
  <si>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</si>
  <si>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</si>
  <si>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</si>
  <si>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</si>
  <si>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</si>
  <si>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</si>
  <si>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</si>
  <si>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</si>
  <si>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</si>
  <si>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</si>
  <si>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</si>
  <si>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</si>
  <si>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</si>
  <si>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</si>
  <si>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</si>
  <si>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</si>
  <si>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</si>
  <si>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</si>
  <si>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</si>
  <si>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</si>
  <si>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</si>
  <si>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</si>
  <si>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</si>
  <si>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</si>
  <si>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</si>
  <si>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</si>
  <si>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</si>
  <si>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</si>
  <si>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</si>
  <si>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</si>
  <si>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</si>
  <si>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</si>
  <si>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</si>
  <si>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</si>
  <si>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</si>
  <si>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</si>
  <si>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</si>
  <si>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</si>
  <si>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</si>
  <si>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</si>
  <si>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</si>
  <si>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</si>
  <si>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</si>
  <si>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</si>
  <si>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</si>
  <si>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</si>
  <si>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</si>
  <si>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</si>
  <si>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</si>
  <si>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</si>
  <si>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</si>
  <si>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</si>
  <si>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</si>
  <si>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</si>
  <si>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</si>
  <si>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</si>
  <si>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</si>
  <si>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</si>
  <si>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</si>
  <si>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</si>
  <si>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</si>
  <si>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</si>
  <si>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</si>
  <si>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</si>
  <si>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</si>
  <si>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</si>
  <si>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</si>
  <si>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</si>
  <si>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</si>
  <si>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</si>
  <si>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</si>
  <si>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</si>
  <si>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</si>
  <si>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</si>
  <si>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</si>
  <si>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</si>
  <si>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</si>
  <si>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</si>
  <si>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</si>
  <si>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</si>
  <si>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</si>
  <si>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</si>
  <si>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</si>
  <si>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</si>
  <si>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</si>
  <si>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</si>
  <si>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</si>
  <si>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</si>
  <si>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</si>
  <si>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</si>
  <si>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</si>
  <si>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</si>
  <si>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</si>
  <si>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</si>
  <si>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</si>
  <si>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</si>
  <si>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</si>
  <si>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</si>
  <si>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</si>
  <si>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</si>
  <si>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</si>
  <si>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Con Mg utilidad del 60%</t>
  </si>
  <si>
    <t>Con Mg utilidad del 75%</t>
  </si>
  <si>
    <t xml:space="preserve">Materiales completos </t>
  </si>
  <si>
    <r>
      <t xml:space="preserve">Ubicación: </t>
    </r>
    <r>
      <rPr>
        <sz val="10"/>
        <color theme="1"/>
        <rFont val="Calibri"/>
        <family val="2"/>
        <scheme val="minor"/>
      </rPr>
      <t>Área Finanzas</t>
    </r>
  </si>
  <si>
    <t>COMBUSTIBLE</t>
  </si>
  <si>
    <t xml:space="preserve">Suministro e instalación de equipo A/C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</si>
  <si>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marca ComfortStar 24,000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</si>
</sst>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2" fontId="7" fillId="0" borderId="17" xfId="1" applyNumberFormat="1" applyFont="1" applyFill="1" applyBorder="1"/>
    <xf numFmtId="0" fontId="13" fillId="0" borderId="26" xfId="0" applyFont="1" applyFill="1" applyBorder="1"/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7" xfId="0" applyBorder="1"/>
    <xf numFmtId="44" fontId="0" fillId="0" borderId="1" xfId="1" applyFont="1" applyBorder="1"/>
    <xf numFmtId="44" fontId="0" fillId="0" borderId="8" xfId="1" applyFont="1" applyBorder="1"/>
    <xf numFmtId="44" fontId="0" fillId="0" borderId="10" xfId="1" applyFont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tabSelected="1" workbookViewId="0">
      <pane ySplit="9" topLeftCell="A10" activePane="bottomLeft" state="frozen"/>
      <selection pane="bottomLeft" activeCell="I8" sqref="I8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5" t="s">
        <v>6</v>
      </c>
      <c r="B3" s="125"/>
      <c r="C3" s="125"/>
      <c r="D3" s="125"/>
      <c r="E3" s="125"/>
      <c r="F3" s="125"/>
      <c r="G3" s="13"/>
      <c r="H3" s="13"/>
    </row>
    <row r="4" spans="1:10" ht="17.25" x14ac:dyDescent="0.25">
      <c r="A4" s="125"/>
      <c r="B4" s="125"/>
      <c r="C4" s="125"/>
      <c r="D4" s="125"/>
      <c r="E4" s="125"/>
      <c r="F4" s="125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2" t="s">
        <v>14</v>
      </c>
      <c r="B12" s="96">
        <v>0.37</v>
      </c>
      <c r="C12" s="27">
        <v>6</v>
      </c>
      <c r="D12" s="28">
        <f>C12*B12</f>
        <v>2.2199999999999998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16</v>
      </c>
      <c r="B13" s="93">
        <v>0.88</v>
      </c>
      <c r="C13" s="32">
        <v>6</v>
      </c>
      <c r="D13" s="33">
        <f t="shared" ref="D13:D55" si="0">C13*B13</f>
        <v>5.28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18</v>
      </c>
      <c r="B14" s="93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20</v>
      </c>
      <c r="B15" s="93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22</v>
      </c>
      <c r="B16" s="93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4" t="s">
        <v>25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42</v>
      </c>
      <c r="B26" s="93">
        <v>1</v>
      </c>
      <c r="C26" s="36">
        <v>6</v>
      </c>
      <c r="D26" s="33">
        <f t="shared" si="0"/>
        <v>6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138</v>
      </c>
      <c r="B29" s="93">
        <v>1</v>
      </c>
      <c r="C29" s="36"/>
      <c r="D29" s="33">
        <f t="shared" si="0"/>
        <v>0</v>
      </c>
      <c r="E29" s="15"/>
      <c r="F29" s="94" t="s">
        <v>141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148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149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50</v>
      </c>
      <c r="B33" s="93">
        <v>15.74</v>
      </c>
      <c r="C33" s="36"/>
      <c r="D33" s="33">
        <f t="shared" si="0"/>
        <v>0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52</v>
      </c>
      <c r="B34" s="93">
        <v>1.55</v>
      </c>
      <c r="C34" s="36">
        <v>4</v>
      </c>
      <c r="D34" s="33">
        <f t="shared" si="0"/>
        <v>6.2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>
        <v>4</v>
      </c>
      <c r="D35" s="33">
        <f t="shared" si="0"/>
        <v>1.32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145</v>
      </c>
      <c r="B37" s="93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146</v>
      </c>
      <c r="B38" s="93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144</v>
      </c>
      <c r="B39" s="93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99" t="s">
        <v>62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65</v>
      </c>
      <c r="B43" s="93">
        <v>7.68</v>
      </c>
      <c r="C43" s="36">
        <v>1</v>
      </c>
      <c r="D43" s="33">
        <f t="shared" si="0"/>
        <v>7.68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67</v>
      </c>
      <c r="B44" s="93">
        <v>5.22</v>
      </c>
      <c r="C44" s="36">
        <v>1</v>
      </c>
      <c r="D44" s="33">
        <f t="shared" si="0"/>
        <v>5.22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69</v>
      </c>
      <c r="B45" s="93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2" t="s">
        <v>71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72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139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140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73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142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143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147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38.329599999999999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11</v>
      </c>
      <c r="C59" s="23" t="s">
        <v>12</v>
      </c>
      <c r="D59" s="24" t="s">
        <v>0</v>
      </c>
      <c r="E59" s="51"/>
      <c r="F59" s="21" t="s">
        <v>76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2" t="s">
        <v>158</v>
      </c>
      <c r="B60" s="96">
        <v>9.0708000000000002</v>
      </c>
      <c r="C60" s="27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27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2" t="s">
        <v>80</v>
      </c>
      <c r="B62" s="93">
        <v>0.44</v>
      </c>
      <c r="C62" s="27">
        <v>1</v>
      </c>
      <c r="D62" s="55">
        <f t="shared" si="2"/>
        <v>0.44</v>
      </c>
      <c r="E62" s="26"/>
      <c r="F62" s="92" t="s">
        <v>81</v>
      </c>
      <c r="G62" s="98">
        <v>2.4779</v>
      </c>
      <c r="H62" s="59"/>
      <c r="I62" s="55">
        <f t="shared" si="3"/>
        <v>0</v>
      </c>
    </row>
    <row r="63" spans="1:10" x14ac:dyDescent="0.25">
      <c r="A63" s="92" t="s">
        <v>150</v>
      </c>
      <c r="B63" s="93">
        <v>1.06</v>
      </c>
      <c r="C63" s="27">
        <v>1</v>
      </c>
      <c r="D63" s="55">
        <f t="shared" si="2"/>
        <v>1.06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27"/>
      <c r="D64" s="55">
        <f t="shared" si="2"/>
        <v>0</v>
      </c>
      <c r="E64" s="60"/>
      <c r="F64" s="92" t="s">
        <v>84</v>
      </c>
      <c r="G64" s="98">
        <v>1.177</v>
      </c>
      <c r="H64" s="59">
        <v>11</v>
      </c>
      <c r="I64" s="55">
        <f t="shared" si="3"/>
        <v>12.947000000000001</v>
      </c>
    </row>
    <row r="65" spans="1:10" x14ac:dyDescent="0.25">
      <c r="A65" s="92" t="s">
        <v>153</v>
      </c>
      <c r="B65" s="95">
        <v>0.30969999999999998</v>
      </c>
      <c r="C65" s="27">
        <v>10</v>
      </c>
      <c r="D65" s="55">
        <f t="shared" si="2"/>
        <v>3.0969999999999995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2" t="s">
        <v>154</v>
      </c>
      <c r="B66" s="95">
        <v>3.5400000000000001E-2</v>
      </c>
      <c r="C66" s="27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2" t="s">
        <v>155</v>
      </c>
      <c r="B67" s="95">
        <v>0.8407</v>
      </c>
      <c r="C67" s="27"/>
      <c r="D67" s="55"/>
      <c r="E67" s="60"/>
      <c r="F67" s="26"/>
      <c r="G67" s="58"/>
      <c r="H67" s="59"/>
      <c r="I67" s="55"/>
    </row>
    <row r="68" spans="1:10" x14ac:dyDescent="0.25">
      <c r="A68" s="92" t="s">
        <v>156</v>
      </c>
      <c r="B68" s="95">
        <v>5.3100000000000001E-2</v>
      </c>
      <c r="C68" s="27">
        <v>10</v>
      </c>
      <c r="D68" s="55"/>
      <c r="E68" s="60"/>
      <c r="F68" s="26"/>
      <c r="G68" s="58"/>
      <c r="H68" s="59"/>
      <c r="I68" s="55"/>
    </row>
    <row r="69" spans="1:10" x14ac:dyDescent="0.25">
      <c r="A69" s="26" t="s">
        <v>151</v>
      </c>
      <c r="B69" s="31">
        <v>0.28999999999999998</v>
      </c>
      <c r="C69" s="27">
        <v>2.5</v>
      </c>
      <c r="D69" s="55">
        <f t="shared" si="2"/>
        <v>0.72499999999999998</v>
      </c>
      <c r="E69" s="60"/>
      <c r="F69" s="92" t="s">
        <v>87</v>
      </c>
      <c r="G69" s="98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27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2" t="s">
        <v>90</v>
      </c>
      <c r="B71" s="93">
        <v>8.8499999999999995E-2</v>
      </c>
      <c r="C71" s="27">
        <v>2</v>
      </c>
      <c r="D71" s="55">
        <f t="shared" si="2"/>
        <v>0.17699999999999999</v>
      </c>
      <c r="E71" s="60"/>
      <c r="F71" s="92" t="s">
        <v>91</v>
      </c>
      <c r="G71" s="98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27"/>
      <c r="D72" s="55">
        <f t="shared" si="2"/>
        <v>0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2" t="s">
        <v>94</v>
      </c>
      <c r="B73" s="93">
        <v>0.13270000000000001</v>
      </c>
      <c r="C73" s="27">
        <v>15</v>
      </c>
      <c r="D73" s="55">
        <f t="shared" si="2"/>
        <v>1.9905000000000002</v>
      </c>
      <c r="E73" s="60"/>
      <c r="F73" s="92" t="s">
        <v>95</v>
      </c>
      <c r="G73" s="98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2" t="s">
        <v>152</v>
      </c>
      <c r="B74" s="93">
        <v>6.1899999999999997E-2</v>
      </c>
      <c r="C74" s="27"/>
      <c r="D74" s="55"/>
      <c r="E74" s="60"/>
      <c r="F74" s="92" t="s">
        <v>160</v>
      </c>
      <c r="G74" s="98">
        <v>11.327400000000001</v>
      </c>
      <c r="H74" s="59"/>
      <c r="I74" s="55"/>
    </row>
    <row r="75" spans="1:10" x14ac:dyDescent="0.25">
      <c r="A75" s="92"/>
      <c r="B75" s="93"/>
      <c r="C75" s="27"/>
      <c r="D75" s="55"/>
      <c r="E75" s="60"/>
      <c r="F75" s="92" t="s">
        <v>161</v>
      </c>
      <c r="G75" s="98">
        <v>10.575200000000001</v>
      </c>
      <c r="H75" s="59"/>
      <c r="I75" s="55"/>
    </row>
    <row r="76" spans="1:10" x14ac:dyDescent="0.25">
      <c r="A76" s="26" t="s">
        <v>135</v>
      </c>
      <c r="B76" s="31">
        <v>0.2</v>
      </c>
      <c r="C76" s="27">
        <v>2</v>
      </c>
      <c r="D76" s="55">
        <f t="shared" si="2"/>
        <v>0.4</v>
      </c>
      <c r="E76" s="60"/>
      <c r="F76" s="26" t="s">
        <v>136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27"/>
      <c r="D77" s="55">
        <f t="shared" si="2"/>
        <v>0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27"/>
      <c r="D78" s="55">
        <f t="shared" si="2"/>
        <v>0</v>
      </c>
      <c r="E78" s="26"/>
      <c r="F78" s="46" t="s">
        <v>99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2" t="s">
        <v>157</v>
      </c>
      <c r="B79" s="93">
        <v>2.5663999999999998</v>
      </c>
      <c r="C79" s="114"/>
      <c r="D79" s="59">
        <f t="shared" si="2"/>
        <v>0</v>
      </c>
      <c r="E79" s="26"/>
      <c r="F79" s="26" t="s">
        <v>100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101</v>
      </c>
      <c r="B80" s="31">
        <v>21.95</v>
      </c>
      <c r="C80" s="27"/>
      <c r="D80" s="55">
        <f t="shared" si="2"/>
        <v>0</v>
      </c>
      <c r="E80" s="26"/>
      <c r="F80" s="26" t="s">
        <v>102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103</v>
      </c>
      <c r="B81" s="31">
        <v>2.15</v>
      </c>
      <c r="C81" s="27"/>
      <c r="D81" s="55">
        <f t="shared" si="2"/>
        <v>0</v>
      </c>
      <c r="E81" s="26"/>
      <c r="F81" s="26" t="s">
        <v>104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105</v>
      </c>
      <c r="B82" s="31">
        <v>0</v>
      </c>
      <c r="C82" s="27"/>
      <c r="D82" s="55">
        <f t="shared" si="2"/>
        <v>0</v>
      </c>
      <c r="E82" s="26"/>
      <c r="F82" s="26" t="s">
        <v>106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107</v>
      </c>
      <c r="B83" s="38">
        <v>2.35</v>
      </c>
      <c r="C83" s="114"/>
      <c r="D83" s="59">
        <f t="shared" si="2"/>
        <v>0</v>
      </c>
      <c r="E83" s="26"/>
      <c r="F83" s="26" t="s">
        <v>108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109</v>
      </c>
      <c r="B84" s="31">
        <v>1</v>
      </c>
      <c r="C84" s="27"/>
      <c r="D84" s="55">
        <f t="shared" si="2"/>
        <v>0</v>
      </c>
      <c r="E84" s="26"/>
      <c r="F84" s="26" t="s">
        <v>110</v>
      </c>
      <c r="G84" s="58">
        <v>0.88</v>
      </c>
      <c r="H84" s="59"/>
      <c r="I84" s="55">
        <f t="shared" si="3"/>
        <v>0</v>
      </c>
    </row>
    <row r="85" spans="1:9" x14ac:dyDescent="0.25">
      <c r="A85" s="92" t="s">
        <v>159</v>
      </c>
      <c r="B85" s="93">
        <v>1.7257</v>
      </c>
      <c r="C85" s="27"/>
      <c r="D85" s="62">
        <f t="shared" si="2"/>
        <v>0</v>
      </c>
      <c r="E85" s="26"/>
      <c r="F85" s="26"/>
      <c r="G85" s="58"/>
      <c r="H85" s="59"/>
      <c r="I85" s="62"/>
    </row>
    <row r="86" spans="1:9" x14ac:dyDescent="0.25">
      <c r="A86" s="26"/>
      <c r="B86" s="31"/>
      <c r="C86" s="27"/>
      <c r="D86" s="62"/>
      <c r="E86" s="26"/>
      <c r="F86" s="92" t="s">
        <v>137</v>
      </c>
      <c r="G86" s="98">
        <v>8.59</v>
      </c>
      <c r="H86" s="59"/>
      <c r="I86" s="62">
        <f t="shared" si="3"/>
        <v>0</v>
      </c>
    </row>
    <row r="87" spans="1:9" ht="15.75" thickBot="1" x14ac:dyDescent="0.3">
      <c r="A87" s="26" t="s">
        <v>111</v>
      </c>
      <c r="B87" s="31">
        <v>1</v>
      </c>
      <c r="C87" s="27"/>
      <c r="D87" s="62">
        <f t="shared" si="2"/>
        <v>0</v>
      </c>
      <c r="E87" s="26"/>
      <c r="F87" s="26" t="s">
        <v>112</v>
      </c>
      <c r="G87" s="58">
        <v>45.95</v>
      </c>
      <c r="H87" s="59"/>
      <c r="I87" s="62">
        <f t="shared" si="3"/>
        <v>0</v>
      </c>
    </row>
    <row r="88" spans="1:9" ht="19.5" thickBot="1" x14ac:dyDescent="0.35">
      <c r="A88" s="43" t="s">
        <v>70</v>
      </c>
      <c r="B88" s="50"/>
      <c r="C88" s="29"/>
      <c r="D88" s="45">
        <f>SUM(D60:D87)*1.13</f>
        <v>19.165138999999993</v>
      </c>
      <c r="E88" s="15"/>
      <c r="F88" s="43" t="s">
        <v>70</v>
      </c>
      <c r="G88" s="15"/>
      <c r="H88" s="15"/>
      <c r="I88" s="63">
        <f>SUM(I60:I87)*1.13</f>
        <v>15.930062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113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4" t="s">
        <v>114</v>
      </c>
      <c r="B94" s="65"/>
      <c r="C94" s="66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7" t="s">
        <v>115</v>
      </c>
      <c r="B95" s="68"/>
      <c r="C95" s="69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116</v>
      </c>
      <c r="B96" s="68"/>
      <c r="C96" s="70">
        <f>C94*C95</f>
        <v>0</v>
      </c>
    </row>
    <row r="97" spans="1:3" ht="15.75" hidden="1" thickBot="1" x14ac:dyDescent="0.3">
      <c r="A97" s="1" t="s">
        <v>117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114</v>
      </c>
      <c r="B100" s="65"/>
      <c r="C100" s="66">
        <v>1617</v>
      </c>
    </row>
    <row r="101" spans="1:3" hidden="1" x14ac:dyDescent="0.25">
      <c r="A101" s="67" t="s">
        <v>118</v>
      </c>
      <c r="B101" s="68"/>
      <c r="C101" s="69">
        <v>0</v>
      </c>
    </row>
    <row r="102" spans="1:3" hidden="1" x14ac:dyDescent="0.25">
      <c r="A102" s="67" t="s">
        <v>116</v>
      </c>
      <c r="B102" s="68"/>
      <c r="C102" s="70">
        <f>C100*C101</f>
        <v>0</v>
      </c>
    </row>
    <row r="103" spans="1:3" ht="15.75" hidden="1" thickBot="1" x14ac:dyDescent="0.3">
      <c r="A103" s="1" t="s">
        <v>117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6" t="s">
        <v>119</v>
      </c>
      <c r="B106" s="127"/>
      <c r="C106" s="128"/>
    </row>
    <row r="107" spans="1:3" hidden="1" x14ac:dyDescent="0.25">
      <c r="A107" s="64" t="s">
        <v>120</v>
      </c>
      <c r="B107" s="65"/>
      <c r="C107" s="66">
        <v>1617</v>
      </c>
    </row>
    <row r="108" spans="1:3" hidden="1" x14ac:dyDescent="0.25">
      <c r="A108" s="67" t="s">
        <v>121</v>
      </c>
      <c r="B108" s="68"/>
      <c r="C108" s="69">
        <v>0</v>
      </c>
    </row>
    <row r="109" spans="1:3" hidden="1" x14ac:dyDescent="0.25">
      <c r="A109" s="67" t="s">
        <v>116</v>
      </c>
      <c r="B109" s="68"/>
      <c r="C109" s="70">
        <f>C107*C108</f>
        <v>0</v>
      </c>
    </row>
    <row r="110" spans="1:3" ht="15.75" hidden="1" thickBot="1" x14ac:dyDescent="0.3">
      <c r="A110" s="1" t="s">
        <v>117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9" t="s">
        <v>122</v>
      </c>
      <c r="B113" s="130"/>
      <c r="C113" s="131"/>
    </row>
    <row r="114" spans="1:7" ht="15.75" hidden="1" x14ac:dyDescent="0.25">
      <c r="A114" s="73" t="s">
        <v>123</v>
      </c>
      <c r="B114" s="74"/>
      <c r="C114" s="75">
        <v>0</v>
      </c>
    </row>
    <row r="115" spans="1:7" ht="15.75" hidden="1" x14ac:dyDescent="0.25">
      <c r="A115" s="73" t="s">
        <v>124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9" t="s">
        <v>122</v>
      </c>
      <c r="B119" s="130"/>
      <c r="C119" s="131"/>
    </row>
    <row r="120" spans="1:7" ht="15.75" hidden="1" x14ac:dyDescent="0.25">
      <c r="A120" s="73" t="s">
        <v>123</v>
      </c>
      <c r="B120" s="74"/>
      <c r="C120" s="75">
        <v>0</v>
      </c>
    </row>
    <row r="121" spans="1:7" ht="15.75" hidden="1" x14ac:dyDescent="0.25">
      <c r="A121" s="81" t="s">
        <v>125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9" t="s">
        <v>126</v>
      </c>
      <c r="B124" s="130"/>
      <c r="C124" s="131"/>
      <c r="D124" s="129" t="s">
        <v>127</v>
      </c>
      <c r="E124" s="130"/>
      <c r="F124" s="130"/>
      <c r="G124" s="131"/>
    </row>
    <row r="125" spans="1:7" ht="15.75" x14ac:dyDescent="0.25">
      <c r="A125" s="82" t="s">
        <v>128</v>
      </c>
      <c r="B125" s="74">
        <v>0</v>
      </c>
      <c r="C125" s="83">
        <f>D56*1.1</f>
        <v>42.162559999999999</v>
      </c>
      <c r="D125" s="84"/>
      <c r="E125" s="85"/>
      <c r="F125" s="85">
        <f>C125*D125</f>
        <v>0</v>
      </c>
      <c r="G125" s="66">
        <f>C125*1.1</f>
        <v>46.378816</v>
      </c>
    </row>
    <row r="126" spans="1:7" ht="15.75" x14ac:dyDescent="0.25">
      <c r="A126" s="82" t="s">
        <v>129</v>
      </c>
      <c r="B126" s="74">
        <v>0</v>
      </c>
      <c r="C126" s="83">
        <f>D88*1.1</f>
        <v>21.081652899999995</v>
      </c>
      <c r="D126" s="86"/>
      <c r="E126" s="6"/>
      <c r="F126" s="6">
        <f>C126*D126</f>
        <v>0</v>
      </c>
      <c r="G126" s="87">
        <f>C126*1.1</f>
        <v>23.189818189999997</v>
      </c>
    </row>
    <row r="127" spans="1:7" ht="15.75" x14ac:dyDescent="0.25">
      <c r="A127" s="82" t="s">
        <v>130</v>
      </c>
      <c r="B127" s="74">
        <v>0</v>
      </c>
      <c r="C127" s="83">
        <f>I88*1.1</f>
        <v>17.523068200000001</v>
      </c>
      <c r="D127" s="86"/>
      <c r="E127" s="6"/>
      <c r="F127" s="6">
        <f>C127*D127</f>
        <v>0</v>
      </c>
      <c r="G127" s="87">
        <f>C127*1.1</f>
        <v>19.275375020000002</v>
      </c>
    </row>
    <row r="128" spans="1:7" ht="15.75" x14ac:dyDescent="0.25">
      <c r="A128" s="82" t="s">
        <v>131</v>
      </c>
      <c r="B128" s="74">
        <v>0</v>
      </c>
      <c r="C128" s="83">
        <v>541.5</v>
      </c>
      <c r="D128" s="86"/>
      <c r="E128" s="6"/>
      <c r="F128" s="6"/>
      <c r="G128" s="87">
        <f>C128*1.1</f>
        <v>595.65000000000009</v>
      </c>
    </row>
    <row r="129" spans="1:7" ht="15.75" x14ac:dyDescent="0.25">
      <c r="A129" s="82" t="s">
        <v>132</v>
      </c>
      <c r="B129" s="74">
        <v>0</v>
      </c>
      <c r="C129" s="83">
        <v>36</v>
      </c>
      <c r="D129" s="86"/>
      <c r="E129" s="6"/>
      <c r="F129" s="6"/>
      <c r="G129" s="87">
        <v>125</v>
      </c>
    </row>
    <row r="130" spans="1:7" ht="15.75" x14ac:dyDescent="0.25">
      <c r="A130" s="82" t="s">
        <v>167</v>
      </c>
      <c r="B130" s="74">
        <v>0</v>
      </c>
      <c r="C130" s="74">
        <v>5</v>
      </c>
      <c r="D130" s="86"/>
      <c r="E130" s="6"/>
      <c r="F130" s="6"/>
      <c r="G130" s="87">
        <f>C130</f>
        <v>5</v>
      </c>
    </row>
    <row r="131" spans="1:7" ht="16.5" thickBot="1" x14ac:dyDescent="0.3">
      <c r="A131" s="88" t="s">
        <v>133</v>
      </c>
      <c r="B131" s="89">
        <f>SUM(B125:B130)</f>
        <v>0</v>
      </c>
      <c r="C131" s="74">
        <f>SUM(C125:C130)</f>
        <v>663.26728109999999</v>
      </c>
      <c r="D131" s="90"/>
      <c r="E131" s="91"/>
      <c r="F131" s="91"/>
      <c r="G131" s="2">
        <f>SUM(G125:G130)</f>
        <v>814.49400921000006</v>
      </c>
    </row>
    <row r="132" spans="1:7" ht="15.75" x14ac:dyDescent="0.25">
      <c r="A132" s="115" t="s">
        <v>163</v>
      </c>
      <c r="C132">
        <f>C131*1.6</f>
        <v>1061.2276497600001</v>
      </c>
    </row>
    <row r="133" spans="1:7" ht="15.75" x14ac:dyDescent="0.25">
      <c r="A133" s="115" t="s">
        <v>164</v>
      </c>
      <c r="C133">
        <f>C131*1.75</f>
        <v>1160.7177419249999</v>
      </c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25" sqref="I25"/>
    </sheetView>
  </sheetViews>
  <sheetFormatPr baseColWidth="10" defaultRowHeight="15" x14ac:dyDescent="0.25"/>
  <sheetData>
    <row r="1" spans="1:4" x14ac:dyDescent="0.25">
      <c r="A1">
        <v>50.85</v>
      </c>
    </row>
    <row r="2" spans="1:4" x14ac:dyDescent="0.25">
      <c r="A2">
        <v>332.64</v>
      </c>
    </row>
    <row r="3" spans="1:4" x14ac:dyDescent="0.25">
      <c r="A3">
        <v>503.58</v>
      </c>
    </row>
    <row r="4" spans="1:4" ht="15.75" thickBot="1" x14ac:dyDescent="0.3">
      <c r="A4">
        <v>324.8</v>
      </c>
    </row>
    <row r="5" spans="1:4" ht="15.75" thickBot="1" x14ac:dyDescent="0.3">
      <c r="A5" s="119">
        <f>SUM(A1:A4)+B9+B10</f>
        <v>2328.79</v>
      </c>
      <c r="C5">
        <v>2355.15</v>
      </c>
      <c r="D5">
        <f>C5-A5</f>
        <v>26.360000000000127</v>
      </c>
    </row>
    <row r="9" spans="1:4" x14ac:dyDescent="0.25">
      <c r="B9">
        <v>291.2</v>
      </c>
    </row>
    <row r="10" spans="1:4" x14ac:dyDescent="0.25">
      <c r="B10">
        <v>825.72</v>
      </c>
    </row>
    <row r="17" spans="7:9" x14ac:dyDescent="0.25">
      <c r="G17" s="120"/>
      <c r="H17" s="122">
        <v>50.85</v>
      </c>
    </row>
    <row r="18" spans="7:9" x14ac:dyDescent="0.25">
      <c r="G18" s="120"/>
      <c r="H18" s="122">
        <v>332.64</v>
      </c>
    </row>
    <row r="19" spans="7:9" x14ac:dyDescent="0.25">
      <c r="G19" s="120"/>
      <c r="H19" s="122">
        <v>291.2</v>
      </c>
    </row>
    <row r="20" spans="7:9" x14ac:dyDescent="0.25">
      <c r="G20" s="120"/>
      <c r="H20" s="122">
        <v>359</v>
      </c>
    </row>
    <row r="21" spans="7:9" x14ac:dyDescent="0.25">
      <c r="G21" s="120"/>
      <c r="H21" s="122">
        <v>503.58</v>
      </c>
    </row>
    <row r="22" spans="7:9" x14ac:dyDescent="0.25">
      <c r="G22" s="120"/>
      <c r="H22" s="122">
        <v>825.72</v>
      </c>
    </row>
    <row r="23" spans="7:9" x14ac:dyDescent="0.25">
      <c r="G23" s="120"/>
      <c r="H23" s="122"/>
    </row>
    <row r="24" spans="7:9" ht="15.75" thickBot="1" x14ac:dyDescent="0.3">
      <c r="G24" s="120"/>
      <c r="H24" s="123"/>
    </row>
    <row r="25" spans="7:9" ht="15.75" thickBot="1" x14ac:dyDescent="0.3">
      <c r="G25" s="121"/>
      <c r="H25" s="124">
        <f>SUM(H17:H24)</f>
        <v>2362.9899999999998</v>
      </c>
      <c r="I25">
        <f>H25-C5</f>
        <v>7.8399999999996908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F21" sqref="F21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14" x14ac:dyDescent="0.25">
      <c r="B7" s="112">
        <v>1</v>
      </c>
      <c r="C7" s="100" t="s">
        <v>168</v>
      </c>
      <c r="D7" s="101">
        <v>814.49</v>
      </c>
      <c r="E7" s="113">
        <f>D7*B7</f>
        <v>814.49</v>
      </c>
    </row>
    <row r="8" spans="2:14" x14ac:dyDescent="0.25">
      <c r="B8" s="103"/>
      <c r="C8" s="104" t="s">
        <v>165</v>
      </c>
      <c r="D8" s="101"/>
      <c r="E8" s="113"/>
    </row>
    <row r="9" spans="2:14" x14ac:dyDescent="0.25">
      <c r="B9" s="103"/>
      <c r="C9" s="104" t="s">
        <v>162</v>
      </c>
      <c r="D9" s="101"/>
      <c r="E9" s="113"/>
    </row>
    <row r="10" spans="2:14" x14ac:dyDescent="0.25">
      <c r="B10" s="103"/>
      <c r="C10" s="105" t="s">
        <v>169</v>
      </c>
      <c r="D10" s="101"/>
      <c r="E10" s="102"/>
    </row>
    <row r="11" spans="2:14" x14ac:dyDescent="0.25">
      <c r="B11" s="106"/>
      <c r="C11" s="107" t="s">
        <v>166</v>
      </c>
      <c r="D11" s="108"/>
      <c r="E11" s="108"/>
    </row>
    <row r="12" spans="2:14" x14ac:dyDescent="0.25">
      <c r="B12" s="109"/>
      <c r="C12" s="109"/>
      <c r="D12" s="110" t="s">
        <v>0</v>
      </c>
      <c r="E12" s="111">
        <f>SUM(E7:E11)</f>
        <v>814.49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</vt:lpstr>
      <vt:lpstr>Hoja1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2021-03-05T14:37:30Z</dcterms:modified>
</cp:coreProperties>
</file>